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asofs1\SEC_AMFC\06_通信課程\04_広報\12_ホームページ\出願書類改良\実務経験証明書・申告書作成ツール\"/>
    </mc:Choice>
  </mc:AlternateContent>
  <xr:revisionPtr revIDLastSave="0" documentId="13_ncr:1_{60FCE14F-1E7A-45DB-8C4B-DC9993FE14BC}" xr6:coauthVersionLast="47" xr6:coauthVersionMax="47" xr10:uidLastSave="{00000000-0000-0000-0000-000000000000}"/>
  <workbookProtection workbookAlgorithmName="SHA-512" workbookHashValue="afvWpMzgrUv6y+7wFAtxUt7acu8uXZ1dT3KmA3VzyJQ2DVtdpjNRGm4vmvB7KA7UrviIprVv0sfMX/EmM1eqCQ==" workbookSaltValue="09VQBRRnIhz4n59IBx/oHw==" workbookSpinCount="100000" lockStructure="1"/>
  <bookViews>
    <workbookView xWindow="-110" yWindow="-110" windowWidth="19420" windowHeight="10420" tabRatio="753" xr2:uid="{2D10F602-24F4-40A3-AB1F-BAB5C487520E}"/>
  </bookViews>
  <sheets>
    <sheet name="実務経験入力シート" sheetId="3" r:id="rId1"/>
    <sheet name="実務経験（見込）申告書（様式3）" sheetId="2" r:id="rId2"/>
    <sheet name="実務経験（見込）証明書①（様式4）" sheetId="1" r:id="rId3"/>
    <sheet name="実務証明書②" sheetId="6" r:id="rId4"/>
    <sheet name="実務証明書③" sheetId="7" r:id="rId5"/>
    <sheet name="実務証明書④" sheetId="8" r:id="rId6"/>
    <sheet name="実務証明書⑤" sheetId="9" r:id="rId7"/>
    <sheet name="実務証明書 ＜病院・診療所職員用＞ （様式5）" sheetId="11" r:id="rId8"/>
    <sheet name="社福実務一覧マスタ" sheetId="10"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1" l="1"/>
  <c r="G21" i="3"/>
  <c r="H10" i="1" s="1"/>
  <c r="AC25" i="11"/>
  <c r="Z25" i="11"/>
  <c r="V25" i="11"/>
  <c r="P25" i="11"/>
  <c r="M25" i="11"/>
  <c r="I25" i="11"/>
  <c r="P21" i="11"/>
  <c r="M21" i="11"/>
  <c r="I21" i="11"/>
  <c r="Z7" i="11"/>
  <c r="H7" i="11"/>
  <c r="H6" i="11"/>
  <c r="G65" i="3"/>
  <c r="G63" i="3"/>
  <c r="G55" i="3"/>
  <c r="G53" i="3"/>
  <c r="G45" i="3"/>
  <c r="G43" i="3"/>
  <c r="G35" i="3"/>
  <c r="G33" i="3"/>
  <c r="H10" i="6" s="1"/>
  <c r="G23" i="3"/>
  <c r="J17" i="2" s="1"/>
  <c r="X18" i="2"/>
  <c r="V18" i="2"/>
  <c r="S18" i="2"/>
  <c r="H13" i="1" l="1"/>
  <c r="H10" i="11"/>
  <c r="C17" i="2"/>
  <c r="Z7" i="6"/>
  <c r="Z7" i="7"/>
  <c r="Z7" i="8"/>
  <c r="Z7" i="9"/>
  <c r="Z7" i="1"/>
  <c r="H6" i="6"/>
  <c r="H6" i="7"/>
  <c r="H6" i="8"/>
  <c r="H6" i="9"/>
  <c r="H6" i="1"/>
  <c r="H7" i="6"/>
  <c r="H7" i="7"/>
  <c r="H7" i="8"/>
  <c r="H7" i="9"/>
  <c r="H7" i="1"/>
  <c r="T12" i="2"/>
  <c r="T10" i="2"/>
  <c r="T9" i="2"/>
  <c r="H13" i="9"/>
  <c r="H10" i="9"/>
  <c r="J29" i="2"/>
  <c r="C29" i="2"/>
  <c r="J25" i="2"/>
  <c r="C25" i="2"/>
  <c r="J21" i="2"/>
  <c r="AC22" i="9"/>
  <c r="Z22" i="9"/>
  <c r="V22" i="9"/>
  <c r="P22" i="9"/>
  <c r="M22" i="9"/>
  <c r="I22" i="9"/>
  <c r="AC22" i="8"/>
  <c r="Z22" i="8"/>
  <c r="V22" i="8"/>
  <c r="P22" i="8"/>
  <c r="M22" i="8"/>
  <c r="I22" i="8"/>
  <c r="AC22" i="7"/>
  <c r="Z22" i="7"/>
  <c r="V22" i="7"/>
  <c r="P22" i="7"/>
  <c r="M22" i="7"/>
  <c r="I22" i="7"/>
  <c r="AC22" i="6"/>
  <c r="Z22" i="6"/>
  <c r="V22" i="6"/>
  <c r="P22" i="6"/>
  <c r="M22" i="6"/>
  <c r="I22" i="6"/>
  <c r="Z35" i="2"/>
  <c r="X35" i="2"/>
  <c r="U35" i="2"/>
  <c r="X34" i="2"/>
  <c r="V34" i="2"/>
  <c r="S34" i="2"/>
  <c r="Z31" i="2"/>
  <c r="X31" i="2"/>
  <c r="U31" i="2"/>
  <c r="X30" i="2"/>
  <c r="V30" i="2"/>
  <c r="S30" i="2"/>
  <c r="Z27" i="2"/>
  <c r="X27" i="2"/>
  <c r="U27" i="2"/>
  <c r="X26" i="2"/>
  <c r="V26" i="2"/>
  <c r="S26" i="2"/>
  <c r="Z23" i="2"/>
  <c r="X23" i="2"/>
  <c r="U23" i="2"/>
  <c r="X22" i="2"/>
  <c r="V22" i="2"/>
  <c r="S22" i="2"/>
  <c r="O17" i="2"/>
  <c r="O33" i="2"/>
  <c r="O29" i="2"/>
  <c r="O25" i="2"/>
  <c r="O21" i="2"/>
  <c r="C47" i="2"/>
  <c r="C46" i="2"/>
  <c r="C45" i="2"/>
  <c r="C44" i="2"/>
  <c r="C42" i="2"/>
  <c r="P42" i="2" l="1"/>
  <c r="O42" i="2"/>
  <c r="O47" i="2"/>
  <c r="D23" i="9" s="1"/>
  <c r="P47" i="2"/>
  <c r="O46" i="2"/>
  <c r="D23" i="8" s="1"/>
  <c r="P46" i="2"/>
  <c r="O45" i="2"/>
  <c r="D23" i="7" s="1"/>
  <c r="P45" i="2"/>
  <c r="P44" i="2"/>
  <c r="O44" i="2"/>
  <c r="D23" i="6" s="1"/>
  <c r="W47" i="2"/>
  <c r="B42" i="2"/>
  <c r="I47" i="2"/>
  <c r="B44" i="2"/>
  <c r="C33" i="2"/>
  <c r="J33" i="2"/>
  <c r="H10" i="8"/>
  <c r="H13" i="8"/>
  <c r="H10" i="7"/>
  <c r="H13" i="7"/>
  <c r="H13" i="6"/>
  <c r="C21" i="2"/>
  <c r="I46" i="2"/>
  <c r="B46" i="2"/>
  <c r="I45" i="2"/>
  <c r="B45" i="2"/>
  <c r="I44" i="2"/>
  <c r="B47" i="2"/>
  <c r="Z19" i="2"/>
  <c r="X19" i="2"/>
  <c r="U19" i="2"/>
  <c r="AA18" i="2" s="1"/>
  <c r="N44" i="2"/>
  <c r="N45" i="2"/>
  <c r="N46" i="2"/>
  <c r="N47" i="2"/>
  <c r="H44" i="2"/>
  <c r="H45" i="2"/>
  <c r="H46" i="2"/>
  <c r="H47" i="2"/>
  <c r="C43" i="2"/>
  <c r="I42" i="2"/>
  <c r="R42" i="2" s="1"/>
  <c r="AC22" i="1"/>
  <c r="Z22" i="1"/>
  <c r="V22" i="1"/>
  <c r="P22" i="1"/>
  <c r="M22" i="1"/>
  <c r="I22" i="1"/>
  <c r="P18" i="1"/>
  <c r="M18" i="1"/>
  <c r="I18" i="1"/>
  <c r="A14" i="2"/>
  <c r="P43" i="2" l="1"/>
  <c r="Q43" i="2"/>
  <c r="F23" i="1" s="1"/>
  <c r="O43" i="2"/>
  <c r="D23" i="1" s="1"/>
  <c r="Q47" i="2"/>
  <c r="F23" i="9" s="1"/>
  <c r="R47" i="2"/>
  <c r="Q46" i="2"/>
  <c r="F23" i="8" s="1"/>
  <c r="R46" i="2"/>
  <c r="R45" i="2"/>
  <c r="Q45" i="2"/>
  <c r="F23" i="7" s="1"/>
  <c r="Q44" i="2"/>
  <c r="F23" i="6" s="1"/>
  <c r="R44" i="2"/>
  <c r="Q42" i="2"/>
  <c r="B43" i="2"/>
  <c r="I43" i="2"/>
  <c r="R43" i="2" s="1"/>
  <c r="H43" i="2"/>
  <c r="N42" i="2"/>
  <c r="H42" i="2"/>
  <c r="N43" i="2"/>
  <c r="Y4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豊田　弥生</author>
  </authors>
  <commentList>
    <comment ref="C17" authorId="0" shapeId="0" xr:uid="{EFFDB17B-A2DD-4203-B783-24707CE5C719}">
      <text>
        <r>
          <rPr>
            <b/>
            <sz val="9"/>
            <color indexed="81"/>
            <rFont val="MS P ゴシック"/>
            <family val="3"/>
            <charset val="128"/>
          </rPr>
          <t>ASO:</t>
        </r>
        <r>
          <rPr>
            <sz val="9"/>
            <color indexed="81"/>
            <rFont val="MS P ゴシック"/>
            <family val="3"/>
            <charset val="128"/>
          </rPr>
          <t xml:space="preserve">
文字のサイズだけ変えられるようになっています。</t>
        </r>
      </text>
    </comment>
    <comment ref="J17" authorId="0" shapeId="0" xr:uid="{567994D0-08E9-4F3E-9304-52EFC2E72FD6}">
      <text>
        <r>
          <rPr>
            <b/>
            <sz val="9"/>
            <color indexed="81"/>
            <rFont val="MS P ゴシック"/>
            <family val="3"/>
            <charset val="128"/>
          </rPr>
          <t>ASO:</t>
        </r>
        <r>
          <rPr>
            <sz val="9"/>
            <color indexed="81"/>
            <rFont val="MS P ゴシック"/>
            <family val="3"/>
            <charset val="128"/>
          </rPr>
          <t xml:space="preserve">
文字のサイズだけ変えられるようになっています。</t>
        </r>
      </text>
    </comment>
    <comment ref="AD17" authorId="0" shapeId="0" xr:uid="{9563E1F7-8C11-41A6-A33E-FBCC7697BD2A}">
      <text>
        <r>
          <rPr>
            <b/>
            <sz val="9"/>
            <color indexed="81"/>
            <rFont val="MS P ゴシック"/>
            <family val="3"/>
            <charset val="128"/>
          </rPr>
          <t>ASO:
証明書の代表者名を手書きしてください。入力して印刷してもOKです。</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359187-5600-443D-B599-A6B566C23BA8}" keepAlive="1" name="クエリ - 社福実務" description="ブック内の '社福実務' クエリへの接続です。" type="5" refreshedVersion="0" background="1">
    <dbPr connection="Provider=Microsoft.Mashup.OleDb.1;Data Source=$Workbook$;Location=社福実務;Extended Properties=&quot;&quot;" command="SELECT * FROM [社福実務]"/>
  </connection>
  <connection id="2" xr16:uid="{B6780CC1-1839-4606-ABDC-FCF10B9DD24C}" keepAlive="1" name="クエリ - 社福実務 (2)" description="ブック内の '社福実務 (2)' クエリへの接続です。" type="5" refreshedVersion="7" background="1" saveData="1">
    <dbPr connection="Provider=Microsoft.Mashup.OleDb.1;Data Source=$Workbook$;Location=&quot;社福実務 (2)&quot;;Extended Properties=&quot;&quot;" command="SELECT * FROM [社福実務 (2)]"/>
  </connection>
</connections>
</file>

<file path=xl/sharedStrings.xml><?xml version="1.0" encoding="utf-8"?>
<sst xmlns="http://schemas.openxmlformats.org/spreadsheetml/2006/main" count="1124" uniqueCount="461">
  <si>
    <t>職種</t>
    <rPh sb="0" eb="2">
      <t>ショクシュ</t>
    </rPh>
    <phoneticPr fontId="1"/>
  </si>
  <si>
    <t>コード</t>
  </si>
  <si>
    <t>母子支援員</t>
  </si>
  <si>
    <t>母子生活支援施設</t>
  </si>
  <si>
    <t>自立支援担当職員</t>
  </si>
  <si>
    <t>個別対応職員</t>
  </si>
  <si>
    <t>心理判定員</t>
  </si>
  <si>
    <t>相談支援専門員</t>
  </si>
  <si>
    <t>相談支援員</t>
  </si>
  <si>
    <t>児童自立支援専門員</t>
  </si>
  <si>
    <t>児童生活支援員</t>
  </si>
  <si>
    <t>児童自立支援施設</t>
  </si>
  <si>
    <t>家庭支援専門相談員</t>
  </si>
  <si>
    <t>職業指導員</t>
  </si>
  <si>
    <t>児童指導員</t>
  </si>
  <si>
    <t>乳児院</t>
  </si>
  <si>
    <t>保育士</t>
  </si>
  <si>
    <t>里親支援専門相談員</t>
  </si>
  <si>
    <t>児童養護施設</t>
  </si>
  <si>
    <t>里親制度等普及促進担当者</t>
  </si>
  <si>
    <t>里親等支援員</t>
  </si>
  <si>
    <t>里親研修等担当者</t>
  </si>
  <si>
    <t>養親等相談支援員</t>
  </si>
  <si>
    <t>支援コーディネーター</t>
  </si>
  <si>
    <t>生活相談支援員</t>
  </si>
  <si>
    <t>就労相談支援員</t>
  </si>
  <si>
    <t>児童発達支援管理責任者</t>
  </si>
  <si>
    <t>心理担当職員</t>
  </si>
  <si>
    <t>保健所</t>
  </si>
  <si>
    <t>児童相談所</t>
  </si>
  <si>
    <t>児童心理司</t>
  </si>
  <si>
    <t>受付相談員</t>
  </si>
  <si>
    <t>相談員</t>
  </si>
  <si>
    <t>電話相談員</t>
  </si>
  <si>
    <t>生活指導員</t>
  </si>
  <si>
    <t>就労支援員</t>
  </si>
  <si>
    <t>福祉活動専門員</t>
  </si>
  <si>
    <t>知的障害者福祉司</t>
  </si>
  <si>
    <t>生活支援員</t>
  </si>
  <si>
    <t>生活支援提供責任者</t>
  </si>
  <si>
    <t>職能判定員</t>
  </si>
  <si>
    <t>ケース・ワーカー</t>
  </si>
  <si>
    <t>社会復帰調整官</t>
  </si>
  <si>
    <t>保護観察所</t>
  </si>
  <si>
    <t>保護観察官</t>
  </si>
  <si>
    <t>広域障害者職業センター</t>
  </si>
  <si>
    <t>障害者職業カウンセラー</t>
  </si>
  <si>
    <t>地域障害者職業センター</t>
  </si>
  <si>
    <t>職場適応援助者</t>
  </si>
  <si>
    <t>主任就業支援担当者</t>
  </si>
  <si>
    <t>就業支援担当者</t>
  </si>
  <si>
    <t>主任職場定着支援担当者</t>
  </si>
  <si>
    <t>生活支援担当職員</t>
  </si>
  <si>
    <t>心理支援員</t>
  </si>
  <si>
    <t>女性相談支援センター</t>
  </si>
  <si>
    <t>女性相談支援員</t>
  </si>
  <si>
    <t>女性自立支援施設</t>
  </si>
  <si>
    <t>主任相談支援員</t>
  </si>
  <si>
    <t>刑務官</t>
  </si>
  <si>
    <t>法務教官</t>
  </si>
  <si>
    <t>刑事施設</t>
  </si>
  <si>
    <t>就労準備支援担当者</t>
  </si>
  <si>
    <t>福祉専門官</t>
  </si>
  <si>
    <t>少年院</t>
  </si>
  <si>
    <t>少年鑑別所</t>
  </si>
  <si>
    <t>福祉職員</t>
  </si>
  <si>
    <t>更生保護施設</t>
  </si>
  <si>
    <t>薬物専門職員</t>
  </si>
  <si>
    <t>相談支援を担当する職員</t>
  </si>
  <si>
    <t>発達障害者支援センター</t>
  </si>
  <si>
    <t>就労支援を担当する職員</t>
  </si>
  <si>
    <t>身体障害者福祉司</t>
  </si>
  <si>
    <t>サービス管理責任者</t>
  </si>
  <si>
    <t>家庭児童福祉主事</t>
  </si>
  <si>
    <t>家庭相談員</t>
  </si>
  <si>
    <t>福祉事務所</t>
  </si>
  <si>
    <t>母子・父子自立支援プログラム策定員</t>
  </si>
  <si>
    <t>就業支援専門員</t>
  </si>
  <si>
    <t>生活保護法第55条の7第1項に規定する被保護者就労支援事業に従事する就労支援員</t>
  </si>
  <si>
    <t>就労定着支援員</t>
  </si>
  <si>
    <t>地域生活支援員</t>
  </si>
  <si>
    <t>公共職業安定所</t>
  </si>
  <si>
    <t>精神・発達障害者雇用サポーター</t>
  </si>
  <si>
    <t>障害学生等雇用サポーター</t>
  </si>
  <si>
    <t>地域体制整備コーディネーター</t>
  </si>
  <si>
    <t>地域移行推進員</t>
  </si>
  <si>
    <t>ひきこもり支援コーディネーター</t>
  </si>
  <si>
    <t>地域生活定着支援センター</t>
  </si>
  <si>
    <t>地域活動支援センター</t>
  </si>
  <si>
    <t>指導員</t>
  </si>
  <si>
    <t>福祉ホーム</t>
  </si>
  <si>
    <t>管理人</t>
  </si>
  <si>
    <t>基幹相談支援センター</t>
  </si>
  <si>
    <t>コード</t>
    <phoneticPr fontId="1"/>
  </si>
  <si>
    <t>ふりがな</t>
    <phoneticPr fontId="1"/>
  </si>
  <si>
    <t>施設（事業）等種類</t>
    <rPh sb="0" eb="2">
      <t>シセツ</t>
    </rPh>
    <rPh sb="3" eb="5">
      <t>ジギョウ</t>
    </rPh>
    <rPh sb="6" eb="7">
      <t>トウ</t>
    </rPh>
    <rPh sb="7" eb="9">
      <t>シュルイ</t>
    </rPh>
    <phoneticPr fontId="1"/>
  </si>
  <si>
    <t>（1）、（2）いずれかにご記入ください。</t>
    <rPh sb="13" eb="15">
      <t>キニュウ</t>
    </rPh>
    <phoneticPr fontId="1"/>
  </si>
  <si>
    <t>＜現職の実務経験＞</t>
    <rPh sb="1" eb="3">
      <t>ゲンショク</t>
    </rPh>
    <rPh sb="4" eb="6">
      <t>ジツム</t>
    </rPh>
    <rPh sb="6" eb="8">
      <t>ケイケン</t>
    </rPh>
    <phoneticPr fontId="1"/>
  </si>
  <si>
    <t>年</t>
    <rPh sb="0" eb="1">
      <t>ネン</t>
    </rPh>
    <phoneticPr fontId="1"/>
  </si>
  <si>
    <t>月</t>
    <rPh sb="0" eb="1">
      <t>ガツ</t>
    </rPh>
    <phoneticPr fontId="1"/>
  </si>
  <si>
    <t>日</t>
    <rPh sb="0" eb="1">
      <t>ニチ</t>
    </rPh>
    <phoneticPr fontId="1"/>
  </si>
  <si>
    <t>上記の者は、西暦</t>
    <rPh sb="0" eb="2">
      <t>ジョウキ</t>
    </rPh>
    <rPh sb="3" eb="4">
      <t>モノ</t>
    </rPh>
    <rPh sb="6" eb="8">
      <t>セイレキ</t>
    </rPh>
    <phoneticPr fontId="1"/>
  </si>
  <si>
    <t>(1)</t>
    <phoneticPr fontId="1"/>
  </si>
  <si>
    <t>(2)</t>
    <phoneticPr fontId="1"/>
  </si>
  <si>
    <t>日から西暦</t>
    <rPh sb="0" eb="1">
      <t>ニチ</t>
    </rPh>
    <rPh sb="3" eb="5">
      <t>セイレキ</t>
    </rPh>
    <phoneticPr fontId="1"/>
  </si>
  <si>
    <t>日まで、</t>
    <rPh sb="0" eb="1">
      <t>ニチ</t>
    </rPh>
    <phoneticPr fontId="1"/>
  </si>
  <si>
    <t>西暦</t>
    <rPh sb="0" eb="2">
      <t>セイレキ</t>
    </rPh>
    <phoneticPr fontId="1"/>
  </si>
  <si>
    <t>職　　　種</t>
    <rPh sb="0" eb="1">
      <t>ショク</t>
    </rPh>
    <rPh sb="4" eb="5">
      <t>シュ</t>
    </rPh>
    <phoneticPr fontId="1"/>
  </si>
  <si>
    <t>氏　　　名</t>
    <rPh sb="0" eb="1">
      <t>シ</t>
    </rPh>
    <rPh sb="4" eb="5">
      <t>ナ</t>
    </rPh>
    <phoneticPr fontId="1"/>
  </si>
  <si>
    <t>生　年　月　日</t>
    <rPh sb="0" eb="1">
      <t>セイ</t>
    </rPh>
    <rPh sb="2" eb="3">
      <t>トシ</t>
    </rPh>
    <rPh sb="4" eb="5">
      <t>ツキ</t>
    </rPh>
    <rPh sb="6" eb="7">
      <t>ヒ</t>
    </rPh>
    <phoneticPr fontId="1"/>
  </si>
  <si>
    <t>＜過去の実務経験＞</t>
    <rPh sb="1" eb="3">
      <t>カコ</t>
    </rPh>
    <rPh sb="4" eb="6">
      <t>ジツム</t>
    </rPh>
    <rPh sb="6" eb="8">
      <t>ケイケン</t>
    </rPh>
    <phoneticPr fontId="1"/>
  </si>
  <si>
    <t>所在地</t>
    <rPh sb="0" eb="3">
      <t>ショザイチ</t>
    </rPh>
    <phoneticPr fontId="1"/>
  </si>
  <si>
    <t>施設・機関名</t>
    <rPh sb="0" eb="2">
      <t>シセツ</t>
    </rPh>
    <rPh sb="3" eb="5">
      <t>キカン</t>
    </rPh>
    <rPh sb="5" eb="6">
      <t>メイ</t>
    </rPh>
    <phoneticPr fontId="1"/>
  </si>
  <si>
    <t>電話番号</t>
    <rPh sb="0" eb="4">
      <t>デンワバンゴウ</t>
    </rPh>
    <phoneticPr fontId="1"/>
  </si>
  <si>
    <t>施設・機関代表者</t>
    <rPh sb="0" eb="2">
      <t>シセツ</t>
    </rPh>
    <rPh sb="3" eb="5">
      <t>キカン</t>
    </rPh>
    <rPh sb="5" eb="8">
      <t>ダイヒョウシャ</t>
    </rPh>
    <phoneticPr fontId="1"/>
  </si>
  <si>
    <t>1.</t>
    <phoneticPr fontId="1"/>
  </si>
  <si>
    <t>勤務先での任意の職種は認められません。</t>
    <rPh sb="0" eb="3">
      <t>キンムサキ</t>
    </rPh>
    <rPh sb="5" eb="7">
      <t>ニンイ</t>
    </rPh>
    <rPh sb="8" eb="10">
      <t>ショクシュ</t>
    </rPh>
    <rPh sb="11" eb="12">
      <t>ミト</t>
    </rPh>
    <phoneticPr fontId="1"/>
  </si>
  <si>
    <t>2.</t>
    <phoneticPr fontId="1"/>
  </si>
  <si>
    <t>3.</t>
    <phoneticPr fontId="1"/>
  </si>
  <si>
    <t>本証明書が複数枚必要な場合は、コピーしてご使用ください。</t>
    <rPh sb="0" eb="4">
      <t>ホンショウメイショ</t>
    </rPh>
    <rPh sb="5" eb="8">
      <t>フクスウマイ</t>
    </rPh>
    <rPh sb="8" eb="10">
      <t>ヒツヨウ</t>
    </rPh>
    <rPh sb="11" eb="13">
      <t>バアイ</t>
    </rPh>
    <rPh sb="21" eb="23">
      <t>シヨウ</t>
    </rPh>
    <phoneticPr fontId="1"/>
  </si>
  <si>
    <r>
      <t>証明内容を訂正する場合は、証明</t>
    </r>
    <r>
      <rPr>
        <sz val="9"/>
        <color theme="1"/>
        <rFont val="游ゴシック"/>
        <family val="3"/>
        <charset val="128"/>
      </rPr>
      <t>権者の公印を押印してください。修正テープ等による訂正は認められません。</t>
    </r>
    <rPh sb="0" eb="2">
      <t>ショウメイ</t>
    </rPh>
    <rPh sb="2" eb="4">
      <t>ナイヨウ</t>
    </rPh>
    <rPh sb="5" eb="7">
      <t>テイセイ</t>
    </rPh>
    <rPh sb="9" eb="11">
      <t>バアイ</t>
    </rPh>
    <rPh sb="13" eb="15">
      <t>ショウメイ</t>
    </rPh>
    <rPh sb="15" eb="16">
      <t>ケン</t>
    </rPh>
    <rPh sb="16" eb="17">
      <t>シャ</t>
    </rPh>
    <rPh sb="18" eb="20">
      <t>コウイン</t>
    </rPh>
    <rPh sb="21" eb="23">
      <t>オウイン</t>
    </rPh>
    <rPh sb="30" eb="32">
      <t>シュウセイ</t>
    </rPh>
    <rPh sb="35" eb="36">
      <t>トウ</t>
    </rPh>
    <rPh sb="39" eb="41">
      <t>テイセイ</t>
    </rPh>
    <rPh sb="42" eb="43">
      <t>ミト</t>
    </rPh>
    <phoneticPr fontId="1"/>
  </si>
  <si>
    <t>生年月日（西暦）</t>
    <rPh sb="0" eb="4">
      <t>セイネンガッピ</t>
    </rPh>
    <rPh sb="5" eb="7">
      <t>セイレキ</t>
    </rPh>
    <phoneticPr fontId="1"/>
  </si>
  <si>
    <t>氏　　名</t>
    <rPh sb="0" eb="1">
      <t>シ</t>
    </rPh>
    <rPh sb="3" eb="4">
      <t>ナ</t>
    </rPh>
    <phoneticPr fontId="1"/>
  </si>
  <si>
    <t>1.基本情報を入力してください。</t>
    <rPh sb="2" eb="6">
      <t>キホンジョウホウ</t>
    </rPh>
    <rPh sb="7" eb="9">
      <t>ニュウリョク</t>
    </rPh>
    <phoneticPr fontId="1"/>
  </si>
  <si>
    <t>施設（事業所）種類</t>
    <rPh sb="0" eb="2">
      <t>シセツ</t>
    </rPh>
    <rPh sb="3" eb="6">
      <t>ジギョウショ</t>
    </rPh>
    <rPh sb="7" eb="9">
      <t>シュルイ</t>
    </rPh>
    <phoneticPr fontId="1"/>
  </si>
  <si>
    <t>から現在</t>
    <rPh sb="2" eb="4">
      <t>ゲンザイ</t>
    </rPh>
    <phoneticPr fontId="1"/>
  </si>
  <si>
    <t>から</t>
    <phoneticPr fontId="1"/>
  </si>
  <si>
    <t>まで</t>
    <phoneticPr fontId="1"/>
  </si>
  <si>
    <t>職　　種</t>
    <rPh sb="0" eb="1">
      <t>ショク</t>
    </rPh>
    <rPh sb="3" eb="4">
      <t>シュ</t>
    </rPh>
    <phoneticPr fontId="1"/>
  </si>
  <si>
    <t>※間違いがないか確認してください</t>
    <rPh sb="1" eb="3">
      <t>マチガ</t>
    </rPh>
    <rPh sb="8" eb="10">
      <t>カクニン</t>
    </rPh>
    <phoneticPr fontId="1"/>
  </si>
  <si>
    <t>実務経験（見込）申告書</t>
    <rPh sb="0" eb="2">
      <t>ジツム</t>
    </rPh>
    <rPh sb="2" eb="4">
      <t>ケイケン</t>
    </rPh>
    <rPh sb="5" eb="7">
      <t>ミコミ</t>
    </rPh>
    <rPh sb="8" eb="11">
      <t>シンコクショ</t>
    </rPh>
    <phoneticPr fontId="1"/>
  </si>
  <si>
    <t>学校長 殿</t>
    <rPh sb="0" eb="3">
      <t>ガッコウチョウ</t>
    </rPh>
    <rPh sb="4" eb="5">
      <t>ドノ</t>
    </rPh>
    <phoneticPr fontId="1"/>
  </si>
  <si>
    <t>申告者（出願者）氏名（自筆）</t>
    <rPh sb="0" eb="2">
      <t>シンコク</t>
    </rPh>
    <rPh sb="2" eb="3">
      <t>シャ</t>
    </rPh>
    <rPh sb="4" eb="7">
      <t>シュツガンシャ</t>
    </rPh>
    <rPh sb="8" eb="10">
      <t>シメイ</t>
    </rPh>
    <rPh sb="11" eb="13">
      <t>ジヒツ</t>
    </rPh>
    <phoneticPr fontId="1"/>
  </si>
  <si>
    <t>〒</t>
    <phoneticPr fontId="1"/>
  </si>
  <si>
    <t>郵便番号
（◯◯◯-◯◯◯◯）</t>
    <rPh sb="0" eb="4">
      <t>ユウビンバンゴウ</t>
    </rPh>
    <phoneticPr fontId="1"/>
  </si>
  <si>
    <t>私の相談援助に関する実務経験は、次のとおりですので、施設・機関代表者の証明書を添えて、申告します。</t>
    <rPh sb="0" eb="1">
      <t>ワタシ</t>
    </rPh>
    <rPh sb="2" eb="4">
      <t>ソウダン</t>
    </rPh>
    <rPh sb="4" eb="6">
      <t>エンジョ</t>
    </rPh>
    <rPh sb="7" eb="8">
      <t>カン</t>
    </rPh>
    <rPh sb="10" eb="12">
      <t>ジツム</t>
    </rPh>
    <rPh sb="12" eb="14">
      <t>ケイケン</t>
    </rPh>
    <rPh sb="16" eb="17">
      <t>ツギ</t>
    </rPh>
    <rPh sb="26" eb="28">
      <t>シセツ</t>
    </rPh>
    <rPh sb="29" eb="31">
      <t>キカン</t>
    </rPh>
    <rPh sb="31" eb="34">
      <t>ダイヒョウシャ</t>
    </rPh>
    <rPh sb="35" eb="38">
      <t>ショウメイショ</t>
    </rPh>
    <rPh sb="39" eb="40">
      <t>ソ</t>
    </rPh>
    <rPh sb="43" eb="45">
      <t>シンコク</t>
    </rPh>
    <phoneticPr fontId="1"/>
  </si>
  <si>
    <t>期間</t>
    <rPh sb="0" eb="2">
      <t>キカン</t>
    </rPh>
    <phoneticPr fontId="1"/>
  </si>
  <si>
    <t>証明権者</t>
    <rPh sb="0" eb="2">
      <t>ショウメイ</t>
    </rPh>
    <rPh sb="2" eb="3">
      <t>ケン</t>
    </rPh>
    <rPh sb="3" eb="4">
      <t>シャ</t>
    </rPh>
    <phoneticPr fontId="1"/>
  </si>
  <si>
    <t>上記の記載内容は、「実務経験（見込）証明書」の記載内容と一致することが必要です。</t>
    <rPh sb="0" eb="2">
      <t>ジョウキ</t>
    </rPh>
    <rPh sb="3" eb="7">
      <t>キサイナイヨウ</t>
    </rPh>
    <rPh sb="10" eb="12">
      <t>ジツム</t>
    </rPh>
    <rPh sb="12" eb="14">
      <t>ケイケン</t>
    </rPh>
    <rPh sb="15" eb="17">
      <t>ミコミ</t>
    </rPh>
    <rPh sb="18" eb="21">
      <t>ショウメイショ</t>
    </rPh>
    <rPh sb="23" eb="27">
      <t>キサイナイヨウ</t>
    </rPh>
    <rPh sb="28" eb="30">
      <t>イッチ</t>
    </rPh>
    <rPh sb="35" eb="37">
      <t>ヒツヨウ</t>
    </rPh>
    <phoneticPr fontId="1"/>
  </si>
  <si>
    <t>勤務先等での任意の職種は認められません。</t>
    <rPh sb="0" eb="4">
      <t>キンムサキトウ</t>
    </rPh>
    <rPh sb="6" eb="8">
      <t>ニンイ</t>
    </rPh>
    <rPh sb="9" eb="11">
      <t>ショクシュ</t>
    </rPh>
    <rPh sb="12" eb="13">
      <t>ミト</t>
    </rPh>
    <phoneticPr fontId="1"/>
  </si>
  <si>
    <t>申告内容を訂正する場合は、申告者の印を押印してください。修正テープ等による訂正は認められません。</t>
    <rPh sb="0" eb="4">
      <t>シンコクナイヨウ</t>
    </rPh>
    <rPh sb="5" eb="7">
      <t>テイセイ</t>
    </rPh>
    <rPh sb="9" eb="11">
      <t>バアイ</t>
    </rPh>
    <rPh sb="13" eb="15">
      <t>シンコク</t>
    </rPh>
    <rPh sb="15" eb="16">
      <t>シャ</t>
    </rPh>
    <rPh sb="17" eb="18">
      <t>イン</t>
    </rPh>
    <rPh sb="19" eb="21">
      <t>オウイン</t>
    </rPh>
    <rPh sb="28" eb="30">
      <t>シュウセイ</t>
    </rPh>
    <rPh sb="33" eb="34">
      <t>トウ</t>
    </rPh>
    <rPh sb="37" eb="39">
      <t>テイセイ</t>
    </rPh>
    <rPh sb="40" eb="41">
      <t>ミト</t>
    </rPh>
    <phoneticPr fontId="1"/>
  </si>
  <si>
    <t>4.</t>
    <phoneticPr fontId="1"/>
  </si>
  <si>
    <t>証明権者の欄は、実務経験証明書に記載された代表者名を出願者自身で記入してください。</t>
    <rPh sb="0" eb="2">
      <t>ショウメイ</t>
    </rPh>
    <rPh sb="2" eb="3">
      <t>ケン</t>
    </rPh>
    <rPh sb="3" eb="4">
      <t>シャ</t>
    </rPh>
    <rPh sb="5" eb="6">
      <t>ラン</t>
    </rPh>
    <rPh sb="8" eb="10">
      <t>ジツム</t>
    </rPh>
    <rPh sb="10" eb="12">
      <t>ケイケン</t>
    </rPh>
    <rPh sb="12" eb="15">
      <t>ショウメイショ</t>
    </rPh>
    <rPh sb="16" eb="18">
      <t>キサイ</t>
    </rPh>
    <rPh sb="21" eb="24">
      <t>ダイヒョウシャ</t>
    </rPh>
    <rPh sb="24" eb="25">
      <t>メイ</t>
    </rPh>
    <rPh sb="26" eb="29">
      <t>シュツガンシャ</t>
    </rPh>
    <rPh sb="29" eb="31">
      <t>ジシン</t>
    </rPh>
    <rPh sb="32" eb="34">
      <t>キニュウ</t>
    </rPh>
    <phoneticPr fontId="1"/>
  </si>
  <si>
    <t>麻生医療福祉＆保育専門学校</t>
    <rPh sb="0" eb="2">
      <t>アソウ</t>
    </rPh>
    <rPh sb="2" eb="4">
      <t>イリョウ</t>
    </rPh>
    <rPh sb="4" eb="6">
      <t>フクシ</t>
    </rPh>
    <rPh sb="7" eb="9">
      <t>ホイク</t>
    </rPh>
    <rPh sb="9" eb="13">
      <t>センモンガッコウ</t>
    </rPh>
    <phoneticPr fontId="1"/>
  </si>
  <si>
    <t>※印刷後、自筆で記入してください。</t>
    <rPh sb="1" eb="4">
      <t>インサツゴ</t>
    </rPh>
    <rPh sb="5" eb="7">
      <t>ジヒツ</t>
    </rPh>
    <rPh sb="8" eb="10">
      <t>キニュウ</t>
    </rPh>
    <phoneticPr fontId="1"/>
  </si>
  <si>
    <t>※事業所が記載する場合は入力しないでください。</t>
    <rPh sb="1" eb="4">
      <t>ジギョウショ</t>
    </rPh>
    <rPh sb="5" eb="7">
      <t>キサイ</t>
    </rPh>
    <rPh sb="9" eb="11">
      <t>バアイ</t>
    </rPh>
    <rPh sb="12" eb="14">
      <t>ニュウリョク</t>
    </rPh>
    <phoneticPr fontId="1"/>
  </si>
  <si>
    <t>4.証明書に事業所からの証明を受け、申告書のお名前は自筆で記入、証明権者を記載して提出してください。</t>
    <rPh sb="2" eb="5">
      <t>ショウメイショ</t>
    </rPh>
    <rPh sb="6" eb="9">
      <t>ジギョウショ</t>
    </rPh>
    <rPh sb="12" eb="14">
      <t>ショウメイ</t>
    </rPh>
    <rPh sb="15" eb="16">
      <t>ウ</t>
    </rPh>
    <rPh sb="18" eb="21">
      <t>シンコクショ</t>
    </rPh>
    <rPh sb="23" eb="25">
      <t>ナマエ</t>
    </rPh>
    <rPh sb="26" eb="28">
      <t>ジヒツ</t>
    </rPh>
    <rPh sb="29" eb="31">
      <t>キニュウ</t>
    </rPh>
    <rPh sb="32" eb="34">
      <t>ショウメイ</t>
    </rPh>
    <rPh sb="34" eb="35">
      <t>ケン</t>
    </rPh>
    <rPh sb="35" eb="36">
      <t>シャ</t>
    </rPh>
    <rPh sb="37" eb="39">
      <t>キサイ</t>
    </rPh>
    <rPh sb="41" eb="43">
      <t>テイシュツ</t>
    </rPh>
    <phoneticPr fontId="1"/>
  </si>
  <si>
    <t>※生年月日は西暦から年/月/日で入力。例）1985/02/01</t>
    <rPh sb="1" eb="5">
      <t>セイネンガッピ</t>
    </rPh>
    <rPh sb="6" eb="8">
      <t>セイレキ</t>
    </rPh>
    <rPh sb="10" eb="11">
      <t>ネン</t>
    </rPh>
    <rPh sb="12" eb="13">
      <t>ツキ</t>
    </rPh>
    <rPh sb="14" eb="15">
      <t>ヒ</t>
    </rPh>
    <rPh sb="16" eb="18">
      <t>ニュウリョク</t>
    </rPh>
    <rPh sb="19" eb="20">
      <t>レイ</t>
    </rPh>
    <phoneticPr fontId="1"/>
  </si>
  <si>
    <t>～</t>
    <phoneticPr fontId="1"/>
  </si>
  <si>
    <t>※学校使用欄</t>
    <rPh sb="1" eb="3">
      <t>ガッコウ</t>
    </rPh>
    <rPh sb="3" eb="5">
      <t>シヨウ</t>
    </rPh>
    <rPh sb="5" eb="6">
      <t>ラン</t>
    </rPh>
    <phoneticPr fontId="1"/>
  </si>
  <si>
    <t>公印</t>
    <rPh sb="0" eb="2">
      <t>コウイン</t>
    </rPh>
    <phoneticPr fontId="1"/>
  </si>
  <si>
    <t>現住所:</t>
    <rPh sb="0" eb="3">
      <t>ゲンジュウショ</t>
    </rPh>
    <phoneticPr fontId="1"/>
  </si>
  <si>
    <t>電話番号:</t>
    <rPh sb="0" eb="2">
      <t>デンワ</t>
    </rPh>
    <rPh sb="2" eb="4">
      <t>バンゴウ</t>
    </rPh>
    <phoneticPr fontId="1"/>
  </si>
  <si>
    <t>現住所（都道府県から）</t>
    <rPh sb="0" eb="3">
      <t>ゲンジュウショ</t>
    </rPh>
    <rPh sb="4" eb="8">
      <t>トドウフケン</t>
    </rPh>
    <phoneticPr fontId="1"/>
  </si>
  <si>
    <t>どちらか1つ</t>
    <phoneticPr fontId="1"/>
  </si>
  <si>
    <r>
      <t>勤務期間</t>
    </r>
    <r>
      <rPr>
        <b/>
        <sz val="11"/>
        <color theme="1"/>
        <rFont val="游ゴシック"/>
        <family val="3"/>
        <charset val="128"/>
        <scheme val="minor"/>
      </rPr>
      <t>（過去）</t>
    </r>
    <r>
      <rPr>
        <b/>
        <sz val="9"/>
        <color theme="1"/>
        <rFont val="游ゴシック"/>
        <family val="3"/>
        <charset val="128"/>
        <scheme val="minor"/>
      </rPr>
      <t xml:space="preserve">
※西暦</t>
    </r>
    <rPh sb="0" eb="2">
      <t>キンム</t>
    </rPh>
    <rPh sb="2" eb="4">
      <t>キカン</t>
    </rPh>
    <rPh sb="5" eb="7">
      <t>カコ</t>
    </rPh>
    <rPh sb="10" eb="12">
      <t>セイレキ</t>
    </rPh>
    <phoneticPr fontId="1"/>
  </si>
  <si>
    <r>
      <t>勤務期間</t>
    </r>
    <r>
      <rPr>
        <b/>
        <sz val="11"/>
        <color rgb="FFFF0000"/>
        <rFont val="游ゴシック"/>
        <family val="3"/>
        <charset val="128"/>
        <scheme val="minor"/>
      </rPr>
      <t>（現職）</t>
    </r>
    <r>
      <rPr>
        <b/>
        <sz val="9"/>
        <color theme="1"/>
        <rFont val="游ゴシック"/>
        <family val="3"/>
        <charset val="128"/>
        <scheme val="minor"/>
      </rPr>
      <t xml:space="preserve">
※西暦</t>
    </r>
    <rPh sb="0" eb="2">
      <t>キンム</t>
    </rPh>
    <rPh sb="2" eb="4">
      <t>キカン</t>
    </rPh>
    <rPh sb="5" eb="7">
      <t>ゲンショク</t>
    </rPh>
    <rPh sb="10" eb="12">
      <t>セイレキ</t>
    </rPh>
    <phoneticPr fontId="1"/>
  </si>
  <si>
    <r>
      <t>勤務期間</t>
    </r>
    <r>
      <rPr>
        <b/>
        <sz val="11"/>
        <color rgb="FFFF0000"/>
        <rFont val="游ゴシック"/>
        <family val="3"/>
        <charset val="128"/>
        <scheme val="minor"/>
      </rPr>
      <t>（過去）</t>
    </r>
    <r>
      <rPr>
        <b/>
        <sz val="9"/>
        <color theme="1"/>
        <rFont val="游ゴシック"/>
        <family val="3"/>
        <charset val="128"/>
        <scheme val="minor"/>
      </rPr>
      <t xml:space="preserve">
※西暦</t>
    </r>
    <rPh sb="0" eb="2">
      <t>キンム</t>
    </rPh>
    <rPh sb="2" eb="4">
      <t>キカン</t>
    </rPh>
    <rPh sb="5" eb="7">
      <t>カコ</t>
    </rPh>
    <rPh sb="10" eb="12">
      <t>セイレキ</t>
    </rPh>
    <phoneticPr fontId="1"/>
  </si>
  <si>
    <t>1つ目（証明書①）※リンク</t>
    <rPh sb="2" eb="3">
      <t>メ</t>
    </rPh>
    <rPh sb="4" eb="7">
      <t>ショウメイショ</t>
    </rPh>
    <phoneticPr fontId="1"/>
  </si>
  <si>
    <t>2つ目（証明書②）※リンク</t>
    <rPh sb="2" eb="3">
      <t>メ</t>
    </rPh>
    <rPh sb="4" eb="7">
      <t>ショウメイショ</t>
    </rPh>
    <phoneticPr fontId="1"/>
  </si>
  <si>
    <t>3つ目（証明書③）※リンク</t>
    <rPh sb="2" eb="3">
      <t>メ</t>
    </rPh>
    <rPh sb="4" eb="7">
      <t>ショウメイショ</t>
    </rPh>
    <phoneticPr fontId="1"/>
  </si>
  <si>
    <t>4つ目（証明書④）※リンク</t>
    <rPh sb="2" eb="3">
      <t>メ</t>
    </rPh>
    <rPh sb="4" eb="7">
      <t>ショウメイショ</t>
    </rPh>
    <phoneticPr fontId="1"/>
  </si>
  <si>
    <t>5つ目（証明書⑤）※リンク</t>
    <rPh sb="2" eb="3">
      <t>メ</t>
    </rPh>
    <rPh sb="4" eb="7">
      <t>ショウメイショ</t>
    </rPh>
    <phoneticPr fontId="1"/>
  </si>
  <si>
    <r>
      <t>3.実務経験（見込）証明書 および申告書を印刷してください。</t>
    </r>
    <r>
      <rPr>
        <b/>
        <u/>
        <sz val="16"/>
        <color rgb="FFFF0000"/>
        <rFont val="游ゴシック"/>
        <family val="3"/>
        <charset val="128"/>
        <scheme val="minor"/>
      </rPr>
      <t>※申告書リンク</t>
    </r>
    <rPh sb="2" eb="4">
      <t>ジツム</t>
    </rPh>
    <rPh sb="4" eb="6">
      <t>ケイケン</t>
    </rPh>
    <rPh sb="7" eb="9">
      <t>ミコミ</t>
    </rPh>
    <rPh sb="10" eb="13">
      <t>ショウメイショ</t>
    </rPh>
    <rPh sb="17" eb="20">
      <t>シンコクショ</t>
    </rPh>
    <rPh sb="21" eb="23">
      <t>インサツ</t>
    </rPh>
    <rPh sb="31" eb="34">
      <t>シンコクショ</t>
    </rPh>
    <phoneticPr fontId="1"/>
  </si>
  <si>
    <t>電話番号
（ハイフンあり）</t>
    <rPh sb="0" eb="2">
      <t>デンワ</t>
    </rPh>
    <rPh sb="2" eb="4">
      <t>バンゴウ</t>
    </rPh>
    <phoneticPr fontId="1"/>
  </si>
  <si>
    <t>相談援助業務を行なっている職員</t>
    <phoneticPr fontId="1"/>
  </si>
  <si>
    <t>地域子育て支援センター事業を行なっている施設</t>
    <phoneticPr fontId="1"/>
  </si>
  <si>
    <t>相談援助業務を行なっている相談員</t>
  </si>
  <si>
    <t>知的障害者専門相談（法的助言・相談）事業</t>
    <phoneticPr fontId="1"/>
  </si>
  <si>
    <t>相談援助業務を行なっている相談員</t>
    <phoneticPr fontId="1"/>
  </si>
  <si>
    <t>すこやかテレホン事業</t>
    <phoneticPr fontId="1"/>
  </si>
  <si>
    <t>乳幼児健全育成相談事業</t>
    <phoneticPr fontId="1"/>
  </si>
  <si>
    <t>子ども家庭相談事業</t>
    <phoneticPr fontId="1"/>
  </si>
  <si>
    <t>相談援助業務を行なっている指導員</t>
    <phoneticPr fontId="1"/>
  </si>
  <si>
    <t>ヴィエトナム難民収容施設（日本赤十字社が設置するもの）</t>
    <phoneticPr fontId="1"/>
  </si>
  <si>
    <t>電話相談員</t>
    <phoneticPr fontId="1"/>
  </si>
  <si>
    <t>家庭支援電話相談（子ども・家庭110番）事業</t>
    <phoneticPr fontId="1"/>
  </si>
  <si>
    <t>生活援助員</t>
    <phoneticPr fontId="1"/>
  </si>
  <si>
    <t>高齢者住宅等安心確保事業　高齢者世話付住宅（シルバーハウジング）生活援助員派遣事業</t>
    <phoneticPr fontId="1"/>
  </si>
  <si>
    <t>相談援助業務を行なっている職員</t>
  </si>
  <si>
    <t>知的障害者生活支援事業</t>
    <phoneticPr fontId="1"/>
  </si>
  <si>
    <t>「障害者110番」運営事業を行なっている施設</t>
  </si>
  <si>
    <t>経過的デイサービス事業を行なっている施設（障害者自立支援法地域生活支援事業）〔平成18年10月～19年3月〕</t>
    <phoneticPr fontId="1"/>
  </si>
  <si>
    <t>障害者デイサービスを行なう施設（障害者自立支援法障害福祉サービス事業）</t>
    <phoneticPr fontId="1"/>
  </si>
  <si>
    <t>身体障害者相談支援事業（市町村障害者生活支援事業）
障害児相談支援事業、知的障害者相談支援事業（療育等支援施設事業）</t>
    <phoneticPr fontId="1"/>
  </si>
  <si>
    <t>知的障害者福祉ホーム</t>
  </si>
  <si>
    <t>知的障害者デイサービスセンター</t>
  </si>
  <si>
    <t>精神障害者退院促進支援事業を行なっている施設</t>
  </si>
  <si>
    <t>経過的精神障害者地域生活支援センター事業を行なっている施設（障害者自立支援法地域生活支援事業）〔平成18年10月～19年3月〕</t>
    <phoneticPr fontId="1"/>
  </si>
  <si>
    <t>精神障害者社会復帰指導員</t>
  </si>
  <si>
    <t>精神障害者地域生活支援センター</t>
  </si>
  <si>
    <t>精神保健福祉士</t>
  </si>
  <si>
    <t>身体障害者福祉ホーム</t>
  </si>
  <si>
    <t>重度身体障害者更生援護施設</t>
    <phoneticPr fontId="1"/>
  </si>
  <si>
    <t>子ども・若者総合相談センター</t>
    <phoneticPr fontId="1"/>
  </si>
  <si>
    <t>地域若者サポートステーション</t>
    <phoneticPr fontId="1"/>
  </si>
  <si>
    <t>支援コーディネーター</t>
    <phoneticPr fontId="1"/>
  </si>
  <si>
    <t>高次脳機能障害者の支援の拠点となる機関</t>
    <phoneticPr fontId="1"/>
  </si>
  <si>
    <t>地域居住支援事業を行なっている事業所</t>
    <phoneticPr fontId="1"/>
  </si>
  <si>
    <t>家計相談支援員</t>
  </si>
  <si>
    <t>自立相談支援機関（自立相談支援モデル事業）
家計相談支援モデル事業を行なっている事業所</t>
    <phoneticPr fontId="1"/>
  </si>
  <si>
    <t>被災者に対する相談援助業務を実施する事業所</t>
    <phoneticPr fontId="1"/>
  </si>
  <si>
    <t>東日本大震災の被災者に対する相談援助業務を実施する事業所</t>
    <phoneticPr fontId="1"/>
  </si>
  <si>
    <t>生活相談指導員</t>
    <phoneticPr fontId="1"/>
  </si>
  <si>
    <t>ホームレス自立支援センター</t>
  </si>
  <si>
    <t>ホームレス総合相談推進業務を行なっている事業所</t>
  </si>
  <si>
    <t>その他相談援助業務を行なっている職員</t>
  </si>
  <si>
    <t>ひきこもり地域支援センター</t>
    <phoneticPr fontId="1"/>
  </si>
  <si>
    <t>就労支援員</t>
    <phoneticPr fontId="1"/>
  </si>
  <si>
    <t>就労支援事業を行なっている事業所（自立支援プログラム策定実施推進事業実施要領に規定する事業）</t>
    <phoneticPr fontId="1"/>
  </si>
  <si>
    <t>地域福祉センター</t>
    <phoneticPr fontId="1"/>
  </si>
  <si>
    <t>就業支援専門員配置等事業</t>
    <phoneticPr fontId="1"/>
  </si>
  <si>
    <t>母子・父子自立支援プログラム策定事業</t>
    <phoneticPr fontId="1"/>
  </si>
  <si>
    <t>母子家庭等就業・自立支援センター事業、一般市等就業・自立支援事業を行なっている施設</t>
  </si>
  <si>
    <t>「権利擁護支援の地域連携ネットワークづくり」において設置される中核機関</t>
    <phoneticPr fontId="1"/>
  </si>
  <si>
    <t>難病相談支援員</t>
    <phoneticPr fontId="1"/>
  </si>
  <si>
    <t>難病相談支援センター</t>
    <phoneticPr fontId="1"/>
  </si>
  <si>
    <t>労災特別介護施設</t>
    <phoneticPr fontId="1"/>
  </si>
  <si>
    <t>家庭裁判所調査官</t>
    <phoneticPr fontId="1"/>
  </si>
  <si>
    <t>家庭裁判所</t>
  </si>
  <si>
    <t>補導員</t>
  </si>
  <si>
    <t>補導主任</t>
  </si>
  <si>
    <t>地方更生保護委員会</t>
  </si>
  <si>
    <t>法務技官（心理）</t>
  </si>
  <si>
    <t>母子及び父子の相談を行なう職員</t>
  </si>
  <si>
    <t>母子・父子福祉センター</t>
  </si>
  <si>
    <t>配偶者暴力相談支援センター</t>
  </si>
  <si>
    <t>相談に応ずる職員</t>
  </si>
  <si>
    <t>産後ケア事業を実施する施設</t>
  </si>
  <si>
    <t>母子保健に関する各種の相談に応ずる職員</t>
  </si>
  <si>
    <t>母子健康包括支援センター</t>
  </si>
  <si>
    <t>入所者の自立支援を行なう職員</t>
  </si>
  <si>
    <t>市（特別区を含む）町村社会福祉協議会</t>
    <phoneticPr fontId="1"/>
  </si>
  <si>
    <t>専門員（日常生活自立支援事業を行なう職員）</t>
  </si>
  <si>
    <t>相談援助業務を行なっている職員
（主として高齢者、障害者、児童、生活困窮者その他要援護者に対するものに限る。）</t>
    <phoneticPr fontId="1"/>
  </si>
  <si>
    <t>都道府県社会福祉協議会</t>
  </si>
  <si>
    <t>相談援助業務を行なっている指導職員</t>
  </si>
  <si>
    <t>隣保館</t>
  </si>
  <si>
    <t>「セーフティネット支援対策等事業の実施について」別添1の3（1）に規定する就労支援事業に従事する就労支援員</t>
  </si>
  <si>
    <t>母子・父子自立支援員、母子相談員</t>
  </si>
  <si>
    <t>面接相談員</t>
  </si>
  <si>
    <t>現業員・ケースワーカー</t>
  </si>
  <si>
    <t>老人福祉指導主事（指導監督を行なう職員）</t>
  </si>
  <si>
    <t>知的障害者福祉司（指導監督を行なう職員）</t>
  </si>
  <si>
    <t>身体障害者福祉司（指導監督を行なう職員）</t>
  </si>
  <si>
    <t>査察指導員（指導監督を行なう職員）</t>
  </si>
  <si>
    <t>家計改善支援員（家計相談支援員を含む）</t>
  </si>
  <si>
    <t>生活困窮者自立相談支援事業を行なっている自立相談支援機関
生活困窮者就労準備支援事業を行なう事業所
生活困窮者家計改善支援事業を行なっている事業所</t>
    <phoneticPr fontId="1"/>
  </si>
  <si>
    <t>日常生活支援住居施設</t>
    <phoneticPr fontId="1"/>
  </si>
  <si>
    <t>被保護者就労支援事業を行なっている事業所</t>
  </si>
  <si>
    <t>指導員（作業指導員、職業指導員を除く）</t>
    <phoneticPr fontId="1"/>
  </si>
  <si>
    <t>宿所提供施設</t>
    <phoneticPr fontId="1"/>
  </si>
  <si>
    <t>授産施設</t>
    <phoneticPr fontId="1"/>
  </si>
  <si>
    <t>生活指導員</t>
    <phoneticPr fontId="1"/>
  </si>
  <si>
    <t>更生施設</t>
    <phoneticPr fontId="1"/>
  </si>
  <si>
    <t>救護施設</t>
    <phoneticPr fontId="1"/>
  </si>
  <si>
    <t>退院後生活環境相談員</t>
  </si>
  <si>
    <t>病院・診療所</t>
    <phoneticPr fontId="1"/>
  </si>
  <si>
    <t>相談員（医療ソーシャルワーカー等）
次のアからエまでのすべての相談援助業務を行なっている職員
    ア　患者の経済的問題の解決、調整に係る相談援助
    イ　患者が抱える心理的・社会的問題の解決、調整に係る相談援助
    ウ　患者の社会復帰に係る相談援助
    エ　以上の相談援助業務を行なうための地域における保健医療福祉の関係機関、関係職種等との連携等の活動</t>
    <phoneticPr fontId="1"/>
  </si>
  <si>
    <t>心理判定員（精神障害者に関する相談援助業務を行なっている職員）</t>
    <phoneticPr fontId="1"/>
  </si>
  <si>
    <t>精神科ソーシャルワーカー（精神障害者に関する相談援助業務を行なっている職員）</t>
    <phoneticPr fontId="1"/>
  </si>
  <si>
    <t>精神保健福祉士（精神障害者に関する相談援助業務を行なっている職員）</t>
    <phoneticPr fontId="1"/>
  </si>
  <si>
    <t>精神保健福祉相談員（精神障害者に関する相談援助業務を行なっている職員）</t>
    <phoneticPr fontId="1"/>
  </si>
  <si>
    <t>訪問型職場適応援助者養成研修を修了した職員であって、職場適応援助を行なっている者</t>
    <phoneticPr fontId="1"/>
  </si>
  <si>
    <t>訪問型職場適応援助に係る受給資格認定法人</t>
    <phoneticPr fontId="1"/>
  </si>
  <si>
    <t>第1号職場適応援助者養成研修又は訪問型職場適応援助者養成研修を修了した職員であって、職場適応援助を行なっている者</t>
  </si>
  <si>
    <t>第1号職場適応援助者助成金又は訪問型職場適応援助者助成金受給資格認定法人</t>
    <phoneticPr fontId="1"/>
  </si>
  <si>
    <t>相談援助業務を行なっている職員（医師、保健師、看護師、作業療法士その他医療法に規定する病院として必要な職員を除く）</t>
    <phoneticPr fontId="1"/>
  </si>
  <si>
    <t>アウトリーチ事業、アウトリーチ支援を行なっている施設</t>
  </si>
  <si>
    <t>精神障害者アウトリーチ推進事業を行なっている施設</t>
  </si>
  <si>
    <t>精神障害者地域移行・地域定着支援事業を行なっている施設</t>
  </si>
  <si>
    <t>精神障害者地域移行支援特別対策事業を行なっている施設</t>
  </si>
  <si>
    <t>聴覚障害者情報提供施設</t>
  </si>
  <si>
    <t>相談援助業務を行なっている指導員</t>
  </si>
  <si>
    <t>知的障害者福祉工場</t>
  </si>
  <si>
    <t>障害者就業・生活支援センター</t>
    <phoneticPr fontId="1"/>
  </si>
  <si>
    <t>改正前の障害者の雇用の促進等に関する法律第28条第1号、第2号及び第7号に規定する業務を行なう職員</t>
    <phoneticPr fontId="1"/>
  </si>
  <si>
    <t>障害者雇用支援センター</t>
  </si>
  <si>
    <t>相談援助業務を行なっているケースワーカー</t>
  </si>
  <si>
    <t>独立行政法人国立重度知的障害者総合施設「のぞみの園」</t>
    <phoneticPr fontId="1"/>
  </si>
  <si>
    <t>相談支援専門員</t>
    <phoneticPr fontId="1"/>
  </si>
  <si>
    <t>相談支援事業を行なう施設</t>
  </si>
  <si>
    <t>特定相談支援事業所</t>
  </si>
  <si>
    <t>一般相談支援事業所</t>
    <phoneticPr fontId="1"/>
  </si>
  <si>
    <t>障害者相談支援事業を行なっている施設</t>
  </si>
  <si>
    <t>日中一時支援事業を行なっている施設</t>
  </si>
  <si>
    <t>身体障害者自立支援事業を行なっている施設</t>
  </si>
  <si>
    <t>共同生活援助を行なう施設</t>
    <phoneticPr fontId="1"/>
  </si>
  <si>
    <t>共同生活介護を行なう施設</t>
    <phoneticPr fontId="1"/>
  </si>
  <si>
    <t>重度障害者等包括支援を行なう施設</t>
    <phoneticPr fontId="1"/>
  </si>
  <si>
    <t>短期入所を行なう施設</t>
    <phoneticPr fontId="1"/>
  </si>
  <si>
    <t>療養介護を行なう施設</t>
    <phoneticPr fontId="1"/>
  </si>
  <si>
    <t>自立生活援助を行なう施設</t>
  </si>
  <si>
    <t>就労定着支援を行なう施設</t>
    <phoneticPr fontId="1"/>
  </si>
  <si>
    <t>職業指導員（相談援助を行なう場合に限る）</t>
    <phoneticPr fontId="1"/>
  </si>
  <si>
    <t>就労継続支援を行なう施設</t>
    <phoneticPr fontId="1"/>
  </si>
  <si>
    <t>就労移行支援を行なう施設</t>
    <phoneticPr fontId="1"/>
  </si>
  <si>
    <t>自立訓練を行なう施設</t>
    <phoneticPr fontId="1"/>
  </si>
  <si>
    <t>生活介護を行なう施設</t>
    <phoneticPr fontId="1"/>
  </si>
  <si>
    <t>知的障害者通勤寮</t>
    <phoneticPr fontId="1"/>
  </si>
  <si>
    <t>知的障害者授産施設（入所、通所、小規模通所）</t>
    <phoneticPr fontId="1"/>
  </si>
  <si>
    <t>知的障害者更生施設（入所、通所）</t>
    <phoneticPr fontId="1"/>
  </si>
  <si>
    <t>管理人</t>
    <phoneticPr fontId="1"/>
  </si>
  <si>
    <t>精神障害者福祉ホーム</t>
  </si>
  <si>
    <t>精神障害者福祉工場</t>
    <phoneticPr fontId="1"/>
  </si>
  <si>
    <t>精神障害者授産施設（入所、通所、小規模通所）</t>
    <phoneticPr fontId="1"/>
  </si>
  <si>
    <t>精神障害者生活訓練施設</t>
    <phoneticPr fontId="1"/>
  </si>
  <si>
    <t>身体障害者福祉工場</t>
    <phoneticPr fontId="1"/>
  </si>
  <si>
    <t>身体障害者授産施設（入所、通所、小規模通所）</t>
    <phoneticPr fontId="1"/>
  </si>
  <si>
    <t>身体障害者療護施設</t>
    <phoneticPr fontId="1"/>
  </si>
  <si>
    <t>身体障害者更生施設</t>
    <rPh sb="7" eb="9">
      <t>シセツ</t>
    </rPh>
    <phoneticPr fontId="1"/>
  </si>
  <si>
    <t>障害者支援施設</t>
    <phoneticPr fontId="1"/>
  </si>
  <si>
    <t>知的障害者更生相談所</t>
    <phoneticPr fontId="1"/>
  </si>
  <si>
    <t>精神保健福祉センター</t>
    <phoneticPr fontId="1"/>
  </si>
  <si>
    <t>点字図書館</t>
    <phoneticPr fontId="1"/>
  </si>
  <si>
    <t>身体障害者に関する相談に応ずる職員</t>
    <phoneticPr fontId="1"/>
  </si>
  <si>
    <t>身体障害者福祉センター</t>
    <phoneticPr fontId="1"/>
  </si>
  <si>
    <t>身体障害者更生相談所</t>
    <phoneticPr fontId="1"/>
  </si>
  <si>
    <t>職能判定員</t>
    <phoneticPr fontId="1"/>
  </si>
  <si>
    <t>サービス付き高齢者向け住宅</t>
    <phoneticPr fontId="1"/>
  </si>
  <si>
    <t>相談援助業務を行なっている生活援助員</t>
    <phoneticPr fontId="1"/>
  </si>
  <si>
    <t>高齢者の安心な住まいの確保に資する事業</t>
    <phoneticPr fontId="1"/>
  </si>
  <si>
    <t>生活支援ハウス</t>
    <phoneticPr fontId="1"/>
  </si>
  <si>
    <t>高齢者総合相談センター</t>
  </si>
  <si>
    <t>生活相談員</t>
    <phoneticPr fontId="1"/>
  </si>
  <si>
    <t>有料老人ホーム</t>
    <phoneticPr fontId="1"/>
  </si>
  <si>
    <t>老人介護支援センター</t>
    <phoneticPr fontId="1"/>
  </si>
  <si>
    <t>老人デイサービスセンター</t>
    <phoneticPr fontId="1"/>
  </si>
  <si>
    <t>老人短期入所施設</t>
    <phoneticPr fontId="1"/>
  </si>
  <si>
    <t>相談・指導を行なう職員</t>
    <phoneticPr fontId="1"/>
  </si>
  <si>
    <t>老人福祉センター</t>
    <phoneticPr fontId="1"/>
  </si>
  <si>
    <t>主任生活相談員</t>
  </si>
  <si>
    <t>軽費老人ホーム</t>
    <phoneticPr fontId="1"/>
  </si>
  <si>
    <t>生活相談員</t>
  </si>
  <si>
    <t>特別養護老人ホーム</t>
    <phoneticPr fontId="1"/>
  </si>
  <si>
    <t>養護老人ホーム</t>
    <phoneticPr fontId="1"/>
  </si>
  <si>
    <t>担当職員</t>
    <phoneticPr fontId="1"/>
  </si>
  <si>
    <t>第一号介護予防支援事業を行なっている事業所</t>
    <phoneticPr fontId="1"/>
  </si>
  <si>
    <t>介護予防支援事業を行なっている事業所</t>
    <phoneticPr fontId="1"/>
  </si>
  <si>
    <t>介護支援専門員</t>
    <phoneticPr fontId="1"/>
  </si>
  <si>
    <t>居宅介護支援事業を行なっている事業所</t>
    <phoneticPr fontId="1"/>
  </si>
  <si>
    <t>指定地域密着型介護老人福祉施設入所者生活介護を行なう施設</t>
    <phoneticPr fontId="1"/>
  </si>
  <si>
    <t>指定複合型サービスを行なう施設</t>
    <phoneticPr fontId="1"/>
  </si>
  <si>
    <t>指定認知症対応型共同生活介護を行なう施設</t>
    <phoneticPr fontId="1"/>
  </si>
  <si>
    <t>指定小規模多機能型居宅介護を行なう施設</t>
    <phoneticPr fontId="1"/>
  </si>
  <si>
    <t>オペレーションセンター従業者</t>
    <phoneticPr fontId="1"/>
  </si>
  <si>
    <t>指定夜間対応型訪問介護を行なう施設</t>
    <phoneticPr fontId="1"/>
  </si>
  <si>
    <t>オペレーター</t>
    <phoneticPr fontId="1"/>
  </si>
  <si>
    <t>指定定期巡回・随時対応型訪問介護看護を行なう施設</t>
    <phoneticPr fontId="1"/>
  </si>
  <si>
    <t>支援相談員</t>
  </si>
  <si>
    <t>指定短期入所療養介護を行なう施設</t>
    <phoneticPr fontId="1"/>
  </si>
  <si>
    <t>支援相談員</t>
    <phoneticPr fontId="1"/>
  </si>
  <si>
    <t>指定通所リハビリテーションを行なう施設</t>
    <phoneticPr fontId="1"/>
  </si>
  <si>
    <t>指定短期入所生活介護を行なう施設</t>
    <phoneticPr fontId="1"/>
  </si>
  <si>
    <t>指定通所介護を行なう施設</t>
    <phoneticPr fontId="1"/>
  </si>
  <si>
    <t>計画作成担当者</t>
  </si>
  <si>
    <t>指定特定施設入居者生活介護を行なう施設</t>
    <phoneticPr fontId="1"/>
  </si>
  <si>
    <t>包括的支援事業に係る業務を行なう職員</t>
    <phoneticPr fontId="1"/>
  </si>
  <si>
    <t>地域包括支援センター</t>
    <phoneticPr fontId="1"/>
  </si>
  <si>
    <t>指定介護療養型医療施設</t>
    <phoneticPr fontId="1"/>
  </si>
  <si>
    <t>介護医療院</t>
  </si>
  <si>
    <t>介護老人保健施設</t>
  </si>
  <si>
    <t>相談指導員</t>
  </si>
  <si>
    <t>指定介護老人福祉施設</t>
  </si>
  <si>
    <t>医療的ケア児等コーディネーター</t>
    <phoneticPr fontId="1"/>
  </si>
  <si>
    <t>医療的ケア児支援センター</t>
  </si>
  <si>
    <t>子ども家庭総合支援拠点</t>
  </si>
  <si>
    <t>スクールソーシャルワーカー</t>
    <phoneticPr fontId="1"/>
  </si>
  <si>
    <t>スクールソーシャルワーカー活用事業に基づく教育機関</t>
    <phoneticPr fontId="1"/>
  </si>
  <si>
    <t>重症心身障害児（者）通園事業を行なう施設</t>
  </si>
  <si>
    <t>子育て短期支援事業（短期入所生活援助事業、夜間養護等事業）</t>
    <phoneticPr fontId="1"/>
  </si>
  <si>
    <t>心身障害児総合通園センター</t>
  </si>
  <si>
    <t>障害児等療育支援事業を行なっている施設</t>
  </si>
  <si>
    <t>相談援助業務を行なう職員（相談員）</t>
  </si>
  <si>
    <t>児童デイサービス事業（障害児通園事業）</t>
  </si>
  <si>
    <t>利用者支援事業を行なっている施設</t>
  </si>
  <si>
    <t>相談支援業務を行なっている職員</t>
    <phoneticPr fontId="1"/>
  </si>
  <si>
    <t>地域子育て相談機関</t>
  </si>
  <si>
    <t>統括支援員</t>
  </si>
  <si>
    <t>こども家庭センター</t>
  </si>
  <si>
    <t>児童の福祉及び妊産婦の福祉に関する相談に応ずる職員</t>
  </si>
  <si>
    <t>児童育成支援拠点事業を行なっている事業所</t>
  </si>
  <si>
    <t>訪問支援員</t>
  </si>
  <si>
    <t>子育て世帯訪問支援事業を行なっている事業所</t>
  </si>
  <si>
    <t>妊産婦等生活援助事業を行なっている事業所</t>
  </si>
  <si>
    <t>社会的養護自立支援拠点事業を行なっている事業所</t>
  </si>
  <si>
    <t>親子再統合支援事業を行なっている事業所</t>
    <phoneticPr fontId="1"/>
  </si>
  <si>
    <t>職員のうち相談援助業務を行なっている者</t>
    <phoneticPr fontId="1"/>
  </si>
  <si>
    <t>児童厚生施設</t>
    <phoneticPr fontId="1"/>
  </si>
  <si>
    <t xml:space="preserve"> 	訪問支援者</t>
    <phoneticPr fontId="1"/>
  </si>
  <si>
    <t>養育支援訪問事業を行なっている事業所</t>
    <phoneticPr fontId="1"/>
  </si>
  <si>
    <t>相談援助業務又は自立支援を行なう職員</t>
    <phoneticPr fontId="1"/>
  </si>
  <si>
    <t>若年被害女性等支援事業を行なっている事業所</t>
  </si>
  <si>
    <t>小児慢性特定疾病児童等自立支援員</t>
  </si>
  <si>
    <t>小児慢性特定疾病児童等自立支援事業を行なっている事業所</t>
    <phoneticPr fontId="1"/>
  </si>
  <si>
    <t>地域子育て支援拠点事業を行なっている施設</t>
  </si>
  <si>
    <t>児童自立生活援助事業を行なっている施設</t>
  </si>
  <si>
    <t>指定発達支援医療機関</t>
    <phoneticPr fontId="1"/>
  </si>
  <si>
    <t>機能訓練担当職員（心理指導担当職員に限る）</t>
  </si>
  <si>
    <t>医療型児童発達支援を行なう施設</t>
  </si>
  <si>
    <t>障害児相談支援事業</t>
  </si>
  <si>
    <t>保育所等訪問支援事業を行なう施設</t>
    <phoneticPr fontId="1"/>
  </si>
  <si>
    <t>訪問支援員（保育士、児童指導員、心理担当職員に限る）</t>
  </si>
  <si>
    <t>児童発達支援管理責任者</t>
    <phoneticPr fontId="1"/>
  </si>
  <si>
    <t>居宅訪問型児童発達支援事業を行なう施設</t>
    <phoneticPr fontId="1"/>
  </si>
  <si>
    <t>障害福祉サービス経験者</t>
  </si>
  <si>
    <t>放課後等デイサービス事業を行なう施設</t>
  </si>
  <si>
    <t>機能訓練担当職員（心理担当職員に限る）</t>
  </si>
  <si>
    <t>児童発達支援事業を行なう施設</t>
    <phoneticPr fontId="1"/>
  </si>
  <si>
    <t>里親支援センター</t>
    <phoneticPr fontId="1"/>
  </si>
  <si>
    <t>相談員（児童・母子家庭等に対し、福祉に関する相談・助言を行なう職員）</t>
    <phoneticPr fontId="1"/>
  </si>
  <si>
    <t>児童家庭支援センター</t>
    <phoneticPr fontId="1"/>
  </si>
  <si>
    <t>心理指導員（心理指導を担当する職員）</t>
  </si>
  <si>
    <t>重症心身障害児施設</t>
  </si>
  <si>
    <t>児童心理治療施設（旧：情緒障害児短期治療施設）</t>
    <phoneticPr fontId="1"/>
  </si>
  <si>
    <t>肢体不自由児施設</t>
    <phoneticPr fontId="1"/>
  </si>
  <si>
    <t>盲ろうあ児施設</t>
    <rPh sb="5" eb="7">
      <t>シセツ</t>
    </rPh>
    <phoneticPr fontId="1"/>
  </si>
  <si>
    <t>知的障害児通園施設</t>
  </si>
  <si>
    <t>知的障害児施設</t>
    <phoneticPr fontId="1"/>
  </si>
  <si>
    <t>障害児入所施設　児童発達支援センター（障害児通所支援事業）</t>
    <phoneticPr fontId="1"/>
  </si>
  <si>
    <t>少年指導員（少年を指導する職員）</t>
  </si>
  <si>
    <t>母子支援員、母子指導員</t>
  </si>
  <si>
    <t>相談援助業務の実務経験として認められる職種</t>
  </si>
  <si>
    <t>施設種類</t>
  </si>
  <si>
    <t>児童福祉司</t>
    <rPh sb="0" eb="2">
      <t>ジドウ</t>
    </rPh>
    <phoneticPr fontId="1"/>
  </si>
  <si>
    <t>医療機関種類</t>
    <rPh sb="0" eb="4">
      <t>イリョウキカン</t>
    </rPh>
    <rPh sb="4" eb="6">
      <t>シュルイ</t>
    </rPh>
    <phoneticPr fontId="1"/>
  </si>
  <si>
    <t>職　種　名</t>
    <rPh sb="0" eb="1">
      <t>ショク</t>
    </rPh>
    <rPh sb="2" eb="3">
      <t>シュ</t>
    </rPh>
    <rPh sb="4" eb="5">
      <t>ナ</t>
    </rPh>
    <phoneticPr fontId="1"/>
  </si>
  <si>
    <t>記入例：P48（社福）</t>
    <rPh sb="0" eb="3">
      <t>キニュウレイ</t>
    </rPh>
    <rPh sb="8" eb="10">
      <t>シャフク</t>
    </rPh>
    <phoneticPr fontId="1"/>
  </si>
  <si>
    <t>（様式5）</t>
    <rPh sb="1" eb="3">
      <t>ヨウシキ</t>
    </rPh>
    <phoneticPr fontId="1"/>
  </si>
  <si>
    <t>業務内容
（アからエまでの業務をすべて行っていることが必要です。）</t>
    <rPh sb="0" eb="2">
      <t>ギョウム</t>
    </rPh>
    <rPh sb="2" eb="4">
      <t>ナイヨウ</t>
    </rPh>
    <rPh sb="13" eb="15">
      <t>ギョウム</t>
    </rPh>
    <rPh sb="19" eb="20">
      <t>オコナ</t>
    </rPh>
    <rPh sb="27" eb="29">
      <t>ヒツヨウ</t>
    </rPh>
    <phoneticPr fontId="1"/>
  </si>
  <si>
    <t>ア</t>
    <phoneticPr fontId="1"/>
  </si>
  <si>
    <t>イ</t>
    <phoneticPr fontId="1"/>
  </si>
  <si>
    <t>ウ</t>
    <phoneticPr fontId="1"/>
  </si>
  <si>
    <t>エ</t>
    <phoneticPr fontId="1"/>
  </si>
  <si>
    <t>患者の経済的問題の解決、調整に係る相談援助</t>
    <rPh sb="0" eb="2">
      <t>カンジャ</t>
    </rPh>
    <rPh sb="3" eb="6">
      <t>ケイザイテキ</t>
    </rPh>
    <rPh sb="6" eb="8">
      <t>モンダイ</t>
    </rPh>
    <rPh sb="9" eb="11">
      <t>カイケツ</t>
    </rPh>
    <rPh sb="12" eb="14">
      <t>チョウセイ</t>
    </rPh>
    <rPh sb="15" eb="16">
      <t>カカ</t>
    </rPh>
    <rPh sb="17" eb="19">
      <t>ソウダン</t>
    </rPh>
    <rPh sb="19" eb="21">
      <t>エンジョ</t>
    </rPh>
    <phoneticPr fontId="1"/>
  </si>
  <si>
    <t>患者が抱える心理的・社会的問題の解決、調整に係る相談援助</t>
    <rPh sb="0" eb="2">
      <t>カンジャ</t>
    </rPh>
    <rPh sb="3" eb="4">
      <t>カカ</t>
    </rPh>
    <rPh sb="6" eb="9">
      <t>シンリテキ</t>
    </rPh>
    <rPh sb="10" eb="13">
      <t>シャカイテキ</t>
    </rPh>
    <rPh sb="13" eb="15">
      <t>モンダイ</t>
    </rPh>
    <rPh sb="16" eb="18">
      <t>カイケツ</t>
    </rPh>
    <rPh sb="19" eb="21">
      <t>チョウセイ</t>
    </rPh>
    <rPh sb="22" eb="23">
      <t>カカ</t>
    </rPh>
    <rPh sb="24" eb="26">
      <t>ソウダン</t>
    </rPh>
    <rPh sb="26" eb="28">
      <t>エンジョ</t>
    </rPh>
    <phoneticPr fontId="1"/>
  </si>
  <si>
    <t>患者の社会復帰に係る相談援助</t>
    <rPh sb="0" eb="2">
      <t>カンジャ</t>
    </rPh>
    <rPh sb="3" eb="7">
      <t>シャカイフッキ</t>
    </rPh>
    <rPh sb="8" eb="9">
      <t>カカ</t>
    </rPh>
    <rPh sb="10" eb="12">
      <t>ソウダン</t>
    </rPh>
    <rPh sb="12" eb="14">
      <t>エンジョ</t>
    </rPh>
    <phoneticPr fontId="1"/>
  </si>
  <si>
    <t>以上の相談援助業務を行うための地域における保健医療福祉の関係機関、</t>
    <rPh sb="0" eb="2">
      <t>イジョウ</t>
    </rPh>
    <rPh sb="3" eb="7">
      <t>ソウダンエンジョ</t>
    </rPh>
    <rPh sb="7" eb="9">
      <t>ギョウム</t>
    </rPh>
    <rPh sb="10" eb="11">
      <t>オコナ</t>
    </rPh>
    <rPh sb="15" eb="17">
      <t>チイキ</t>
    </rPh>
    <rPh sb="21" eb="25">
      <t>ホケンイリョウ</t>
    </rPh>
    <rPh sb="25" eb="27">
      <t>フクシ</t>
    </rPh>
    <rPh sb="28" eb="30">
      <t>カンケイ</t>
    </rPh>
    <rPh sb="30" eb="32">
      <t>キカン</t>
    </rPh>
    <phoneticPr fontId="1"/>
  </si>
  <si>
    <t>関係職種等との連携等の活動</t>
    <rPh sb="0" eb="2">
      <t>カンケイ</t>
    </rPh>
    <rPh sb="2" eb="4">
      <t>ショクシュ</t>
    </rPh>
    <rPh sb="4" eb="5">
      <t>トウ</t>
    </rPh>
    <rPh sb="7" eb="9">
      <t>レンケイ</t>
    </rPh>
    <rPh sb="9" eb="10">
      <t>トウ</t>
    </rPh>
    <rPh sb="11" eb="13">
      <t>カツドウ</t>
    </rPh>
    <phoneticPr fontId="1"/>
  </si>
  <si>
    <t>から当医療機関において、上記アからエまでの</t>
    <rPh sb="2" eb="3">
      <t>トウ</t>
    </rPh>
    <rPh sb="3" eb="7">
      <t>イリョウキカン</t>
    </rPh>
    <rPh sb="12" eb="14">
      <t>ジョウキ</t>
    </rPh>
    <phoneticPr fontId="1"/>
  </si>
  <si>
    <t>相談援助業務を行う職員として勤務している者であることを証明します。</t>
    <rPh sb="0" eb="4">
      <t>ソウダンエンジョ</t>
    </rPh>
    <rPh sb="4" eb="6">
      <t>ギョウム</t>
    </rPh>
    <rPh sb="7" eb="8">
      <t>オコナ</t>
    </rPh>
    <rPh sb="9" eb="11">
      <t>ショクイン</t>
    </rPh>
    <rPh sb="14" eb="16">
      <t>キンム</t>
    </rPh>
    <rPh sb="20" eb="21">
      <t>モノ</t>
    </rPh>
    <rPh sb="27" eb="29">
      <t>ショウメイ</t>
    </rPh>
    <phoneticPr fontId="1"/>
  </si>
  <si>
    <t>当医療機関において、上記アからエまでの相談援助業務を行う職員として勤務した者であることを</t>
    <rPh sb="0" eb="1">
      <t>トウ</t>
    </rPh>
    <rPh sb="1" eb="6">
      <t>イリョウキカンイ</t>
    </rPh>
    <rPh sb="10" eb="12">
      <t>ジョウキ</t>
    </rPh>
    <rPh sb="19" eb="23">
      <t>ソウダンエンジョ</t>
    </rPh>
    <rPh sb="23" eb="25">
      <t>ギョウム</t>
    </rPh>
    <rPh sb="26" eb="27">
      <t>オコナ</t>
    </rPh>
    <rPh sb="28" eb="30">
      <t>ショクイン</t>
    </rPh>
    <rPh sb="33" eb="35">
      <t>キンム</t>
    </rPh>
    <rPh sb="37" eb="38">
      <t>モノ</t>
    </rPh>
    <phoneticPr fontId="1"/>
  </si>
  <si>
    <t>証明します。</t>
    <rPh sb="0" eb="2">
      <t>ショウメイ</t>
    </rPh>
    <phoneticPr fontId="1"/>
  </si>
  <si>
    <t>法人名</t>
    <rPh sb="0" eb="3">
      <t>ホウジンメイ</t>
    </rPh>
    <phoneticPr fontId="1"/>
  </si>
  <si>
    <t>医療機関名</t>
    <rPh sb="0" eb="4">
      <t>イリョウキカン</t>
    </rPh>
    <rPh sb="4" eb="5">
      <t>メイ</t>
    </rPh>
    <phoneticPr fontId="1"/>
  </si>
  <si>
    <t>医療機関代表者</t>
    <rPh sb="0" eb="4">
      <t>イリョウキカン</t>
    </rPh>
    <rPh sb="4" eb="7">
      <t>ダイヒョウシャ</t>
    </rPh>
    <phoneticPr fontId="1"/>
  </si>
  <si>
    <t>施設種類及び職種は、＜P29の実務経験範囲一覧＞に記載された通りに記入してください。</t>
    <rPh sb="0" eb="2">
      <t>シセツ</t>
    </rPh>
    <rPh sb="2" eb="4">
      <t>シュルイ</t>
    </rPh>
    <rPh sb="4" eb="5">
      <t>オヨ</t>
    </rPh>
    <rPh sb="6" eb="8">
      <t>ショクシュ</t>
    </rPh>
    <rPh sb="15" eb="17">
      <t>ジツム</t>
    </rPh>
    <rPh sb="17" eb="19">
      <t>ケイケン</t>
    </rPh>
    <rPh sb="19" eb="21">
      <t>ハンイ</t>
    </rPh>
    <rPh sb="21" eb="23">
      <t>イチラン</t>
    </rPh>
    <rPh sb="25" eb="27">
      <t>キサイ</t>
    </rPh>
    <rPh sb="30" eb="31">
      <t>トオ</t>
    </rPh>
    <rPh sb="33" eb="35">
      <t>キニュウ</t>
    </rPh>
    <phoneticPr fontId="1"/>
  </si>
  <si>
    <t>記入例：P47（社福）</t>
    <rPh sb="0" eb="3">
      <t>キニュウレイ</t>
    </rPh>
    <rPh sb="8" eb="10">
      <t>シャフク</t>
    </rPh>
    <phoneticPr fontId="1"/>
  </si>
  <si>
    <t>（様式4）</t>
    <rPh sb="1" eb="3">
      <t>ヨウシキ</t>
    </rPh>
    <phoneticPr fontId="1"/>
  </si>
  <si>
    <t>から当施設・機関に勤務している者で</t>
    <rPh sb="2" eb="5">
      <t>トウシセツ</t>
    </rPh>
    <rPh sb="6" eb="8">
      <t>キカン</t>
    </rPh>
    <rPh sb="9" eb="11">
      <t>キンム</t>
    </rPh>
    <rPh sb="15" eb="16">
      <t>モノ</t>
    </rPh>
    <phoneticPr fontId="1"/>
  </si>
  <si>
    <t>あることを証明します。</t>
    <rPh sb="5" eb="7">
      <t>ショウメイ</t>
    </rPh>
    <phoneticPr fontId="1"/>
  </si>
  <si>
    <t>記入例：P46（社福）</t>
    <rPh sb="0" eb="3">
      <t>キニュウレイ</t>
    </rPh>
    <rPh sb="8" eb="10">
      <t>シャフク</t>
    </rPh>
    <phoneticPr fontId="1"/>
  </si>
  <si>
    <t>（様式3）</t>
    <rPh sb="1" eb="3">
      <t>ヨウシキ</t>
    </rPh>
    <phoneticPr fontId="1"/>
  </si>
  <si>
    <t>施設種類及び職種は、実務経験範囲一覧＜社会福祉士：P25～31＞に記載されたとおりに記入してください。</t>
    <rPh sb="0" eb="2">
      <t>シセツ</t>
    </rPh>
    <rPh sb="2" eb="4">
      <t>シュルイ</t>
    </rPh>
    <rPh sb="4" eb="5">
      <t>オヨ</t>
    </rPh>
    <rPh sb="6" eb="8">
      <t>ショクシュ</t>
    </rPh>
    <rPh sb="10" eb="12">
      <t>ジツム</t>
    </rPh>
    <rPh sb="12" eb="14">
      <t>ケイケン</t>
    </rPh>
    <rPh sb="14" eb="16">
      <t>ハンイ</t>
    </rPh>
    <rPh sb="16" eb="18">
      <t>イチラン</t>
    </rPh>
    <rPh sb="19" eb="24">
      <t>シャカイフクシシ</t>
    </rPh>
    <rPh sb="33" eb="35">
      <t>キサイ</t>
    </rPh>
    <rPh sb="42" eb="44">
      <t>キニュウ</t>
    </rPh>
    <phoneticPr fontId="1"/>
  </si>
  <si>
    <t>実務経験（見込）証明書
[施設・事業所・機関職員用]</t>
    <rPh sb="0" eb="2">
      <t>ジツム</t>
    </rPh>
    <rPh sb="2" eb="4">
      <t>ケイケン</t>
    </rPh>
    <rPh sb="5" eb="7">
      <t>ミコミ</t>
    </rPh>
    <rPh sb="8" eb="11">
      <t>ショウメイショ</t>
    </rPh>
    <rPh sb="13" eb="15">
      <t>シセツ</t>
    </rPh>
    <rPh sb="16" eb="19">
      <t>ジギョウショ</t>
    </rPh>
    <rPh sb="20" eb="22">
      <t>キカン</t>
    </rPh>
    <rPh sb="22" eb="25">
      <t>ショクインヨウ</t>
    </rPh>
    <phoneticPr fontId="1"/>
  </si>
  <si>
    <t>実務経験（見込）証明書
[病院・診療所職員用]</t>
    <rPh sb="0" eb="2">
      <t>ジツム</t>
    </rPh>
    <rPh sb="2" eb="4">
      <t>ケイケン</t>
    </rPh>
    <rPh sb="5" eb="7">
      <t>ミコミ</t>
    </rPh>
    <rPh sb="8" eb="11">
      <t>ショウメイショ</t>
    </rPh>
    <rPh sb="13" eb="15">
      <t>ビョウイン</t>
    </rPh>
    <rPh sb="16" eb="19">
      <t>シンリョウショ</t>
    </rPh>
    <rPh sb="19" eb="22">
      <t>ショクインヨウ</t>
    </rPh>
    <phoneticPr fontId="1"/>
  </si>
  <si>
    <t>※医療機関職員の方は様式5を印刷してください。※リンク</t>
    <rPh sb="1" eb="5">
      <t>イリョウキカン</t>
    </rPh>
    <rPh sb="5" eb="7">
      <t>ショクイン</t>
    </rPh>
    <rPh sb="8" eb="9">
      <t>カタ</t>
    </rPh>
    <rPh sb="10" eb="12">
      <t>ヨウシキ</t>
    </rPh>
    <rPh sb="14" eb="16">
      <t>インサツ</t>
    </rPh>
    <phoneticPr fontId="1"/>
  </si>
  <si>
    <t>施設種別及び職種は、実務経験範囲一覧＜社会福祉士：P25～31＞に記載された通りに記入してください。</t>
    <rPh sb="0" eb="4">
      <t>シセツシュベツ</t>
    </rPh>
    <rPh sb="4" eb="5">
      <t>オヨ</t>
    </rPh>
    <rPh sb="6" eb="8">
      <t>ショクシュ</t>
    </rPh>
    <rPh sb="10" eb="12">
      <t>ジツム</t>
    </rPh>
    <rPh sb="12" eb="14">
      <t>ケイケン</t>
    </rPh>
    <rPh sb="14" eb="16">
      <t>ハンイ</t>
    </rPh>
    <rPh sb="16" eb="18">
      <t>イチラン</t>
    </rPh>
    <rPh sb="19" eb="24">
      <t>シャカイフクシシ</t>
    </rPh>
    <rPh sb="33" eb="35">
      <t>キサイ</t>
    </rPh>
    <rPh sb="38" eb="39">
      <t>トオ</t>
    </rPh>
    <rPh sb="41" eb="43">
      <t>キニュウ</t>
    </rPh>
    <phoneticPr fontId="1"/>
  </si>
  <si>
    <t>2.実務経験範囲一覧（P25～31）を参照の上、対象の実務経験コードと職歴期間を入力してください。</t>
    <rPh sb="2" eb="4">
      <t>ジツム</t>
    </rPh>
    <rPh sb="4" eb="6">
      <t>ケイケン</t>
    </rPh>
    <rPh sb="6" eb="8">
      <t>ハンイ</t>
    </rPh>
    <rPh sb="8" eb="10">
      <t>イチラン</t>
    </rPh>
    <rPh sb="19" eb="21">
      <t>サンショウ</t>
    </rPh>
    <rPh sb="22" eb="23">
      <t>ウエ</t>
    </rPh>
    <rPh sb="24" eb="26">
      <t>タイショウ</t>
    </rPh>
    <rPh sb="27" eb="29">
      <t>ジツム</t>
    </rPh>
    <rPh sb="29" eb="31">
      <t>ケイケン</t>
    </rPh>
    <rPh sb="35" eb="37">
      <t>ショクレキ</t>
    </rPh>
    <rPh sb="37" eb="39">
      <t>キカン</t>
    </rPh>
    <rPh sb="40" eb="42">
      <t>ニュウリョク</t>
    </rPh>
    <phoneticPr fontId="1"/>
  </si>
  <si>
    <t>(</t>
    <phoneticPr fontId="1"/>
  </si>
  <si>
    <t>ヶ月)まで当施設・機関において勤務していた者であることを証明します。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</si>
</sst>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31">
    <font>
      <sz val="9"/>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
      <name val="游ゴシック"/>
      <family val="3"/>
      <charset val="128"/>
      <scheme val="minor"/>
    </font>
    <font>
      <b/>
      <sz val="20"/>
      <color theme="1"/>
      <name val="游ゴシック"/>
      <family val="3"/>
      <charset val="128"/>
      <scheme val="minor"/>
    </font>
    <font>
      <sz val="9"/>
      <color theme="1"/>
      <name val="游ゴシック"/>
      <family val="3"/>
      <charset val="128"/>
      <scheme val="minor"/>
    </font>
    <font>
      <sz val="9"/>
      <color theme="1"/>
      <name val="游ゴシック"/>
      <family val="3"/>
      <charset val="128"/>
    </font>
    <font>
      <b/>
      <sz val="10"/>
      <color theme="1"/>
      <name val="游ゴシック"/>
      <family val="3"/>
      <charset val="128"/>
      <scheme val="minor"/>
    </font>
    <font>
      <sz val="6"/>
      <color theme="1"/>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indexed="81"/>
      <name val="MS P ゴシック"/>
      <family val="3"/>
      <charset val="128"/>
    </font>
    <font>
      <sz val="9"/>
      <color indexed="81"/>
      <name val="MS P ゴシック"/>
      <family val="3"/>
      <charset val="128"/>
    </font>
    <font>
      <sz val="8"/>
      <color theme="0"/>
      <name val="游ゴシック"/>
      <family val="2"/>
      <charset val="128"/>
      <scheme val="minor"/>
    </font>
    <font>
      <b/>
      <sz val="14"/>
      <color rgb="FFFF000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u/>
      <sz val="9"/>
      <color theme="10"/>
      <name val="游ゴシック"/>
      <family val="2"/>
      <charset val="128"/>
      <scheme val="minor"/>
    </font>
    <font>
      <b/>
      <u/>
      <sz val="12"/>
      <color rgb="FFFF0000"/>
      <name val="游ゴシック"/>
      <family val="3"/>
      <charset val="128"/>
      <scheme val="minor"/>
    </font>
    <font>
      <b/>
      <u/>
      <sz val="11"/>
      <color rgb="FFFF0000"/>
      <name val="游ゴシック"/>
      <family val="3"/>
      <charset val="128"/>
      <scheme val="minor"/>
    </font>
    <font>
      <b/>
      <u/>
      <sz val="16"/>
      <name val="游ゴシック"/>
      <family val="3"/>
      <charset val="128"/>
      <scheme val="minor"/>
    </font>
    <font>
      <b/>
      <u/>
      <sz val="16"/>
      <color rgb="FFFF0000"/>
      <name val="游ゴシック"/>
      <family val="3"/>
      <charset val="128"/>
      <scheme val="minor"/>
    </font>
    <font>
      <b/>
      <sz val="8"/>
      <color theme="1"/>
      <name val="游ゴシック"/>
      <family val="3"/>
      <charset val="128"/>
      <scheme val="minor"/>
    </font>
    <font>
      <b/>
      <u/>
      <sz val="9"/>
      <color rgb="FFFF0000"/>
      <name val="游ゴシック"/>
      <family val="3"/>
      <charset val="128"/>
      <scheme val="minor"/>
    </font>
    <font>
      <sz val="11"/>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F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diagonal/>
    </border>
    <border>
      <left/>
      <right/>
      <top style="medium">
        <color rgb="FFFF0000"/>
      </top>
      <bottom/>
      <diagonal/>
    </border>
    <border>
      <left/>
      <right style="thin">
        <color indexed="64"/>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right style="medium">
        <color rgb="FFFF0000"/>
      </right>
      <top/>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06">
    <xf numFmtId="0" fontId="0" fillId="0" borderId="0" xfId="0">
      <alignment vertical="center"/>
    </xf>
    <xf numFmtId="0" fontId="2" fillId="0" borderId="0" xfId="0" applyFont="1">
      <alignment vertical="center"/>
    </xf>
    <xf numFmtId="0" fontId="2" fillId="0" borderId="0" xfId="0" quotePrefix="1" applyFont="1" applyAlignment="1">
      <alignment vertical="center" shrinkToFit="1"/>
    </xf>
    <xf numFmtId="0" fontId="2" fillId="0" borderId="0" xfId="0" quotePrefix="1" applyFont="1">
      <alignment vertical="center"/>
    </xf>
    <xf numFmtId="0" fontId="5" fillId="0" borderId="0" xfId="0" applyFont="1">
      <alignment vertical="center"/>
    </xf>
    <xf numFmtId="0" fontId="7"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5" xfId="0" quotePrefix="1" applyFont="1" applyBorder="1" applyAlignment="1">
      <alignment vertical="center" shrinkToFit="1"/>
    </xf>
    <xf numFmtId="0" fontId="2" fillId="0" borderId="5" xfId="0" quotePrefix="1" applyFont="1" applyBorder="1">
      <alignment vertical="center"/>
    </xf>
    <xf numFmtId="0" fontId="3"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0" fillId="0" borderId="0" xfId="0" quotePrefix="1" applyAlignment="1">
      <alignment horizontal="right" vertical="center"/>
    </xf>
    <xf numFmtId="0" fontId="0" fillId="0" borderId="0" xfId="0" applyAlignment="1">
      <alignment horizontal="right" vertical="center"/>
    </xf>
    <xf numFmtId="0" fontId="0" fillId="0" borderId="0" xfId="0"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Border="1" applyAlignment="1">
      <alignment vertical="center"/>
    </xf>
    <xf numFmtId="0" fontId="0" fillId="0" borderId="0" xfId="0" applyBorder="1" applyAlignment="1">
      <alignment horizontal="right" vertical="center"/>
    </xf>
    <xf numFmtId="0" fontId="13" fillId="0" borderId="3" xfId="0" applyFont="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6" xfId="0" applyFont="1" applyBorder="1">
      <alignment vertical="center"/>
    </xf>
    <xf numFmtId="0" fontId="13" fillId="0" borderId="8" xfId="0" applyFont="1" applyBorder="1" applyAlignment="1">
      <alignment horizontal="center" vertical="center"/>
    </xf>
    <xf numFmtId="0" fontId="13" fillId="0" borderId="8" xfId="0" applyFont="1" applyBorder="1">
      <alignment vertical="center"/>
    </xf>
    <xf numFmtId="0" fontId="13" fillId="0" borderId="9" xfId="0" applyFont="1" applyBorder="1" applyAlignment="1">
      <alignment horizontal="righ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7" fillId="0" borderId="3" xfId="0" applyFont="1" applyBorder="1">
      <alignment vertical="center"/>
    </xf>
    <xf numFmtId="0" fontId="17" fillId="0" borderId="0" xfId="0" applyFont="1" applyBorder="1">
      <alignment vertical="center"/>
    </xf>
    <xf numFmtId="0" fontId="17" fillId="0" borderId="8" xfId="0" applyFont="1" applyBorder="1">
      <alignment vertical="center"/>
    </xf>
    <xf numFmtId="0" fontId="0" fillId="0" borderId="37" xfId="0" applyBorder="1">
      <alignment vertical="center"/>
    </xf>
    <xf numFmtId="0" fontId="0" fillId="0" borderId="39" xfId="0" applyBorder="1">
      <alignment vertical="center"/>
    </xf>
    <xf numFmtId="0" fontId="0" fillId="0" borderId="41" xfId="0" applyBorder="1">
      <alignment vertical="center"/>
    </xf>
    <xf numFmtId="0" fontId="19" fillId="0" borderId="0" xfId="0" applyFont="1">
      <alignment vertical="center"/>
    </xf>
    <xf numFmtId="0" fontId="0" fillId="0" borderId="0" xfId="0" applyAlignment="1">
      <alignment vertical="center" wrapText="1"/>
    </xf>
    <xf numFmtId="0" fontId="0" fillId="2" borderId="0" xfId="0" applyFill="1">
      <alignment vertical="center"/>
    </xf>
    <xf numFmtId="0" fontId="0" fillId="2" borderId="0" xfId="0" applyFill="1" applyAlignment="1">
      <alignment vertical="center" wrapText="1"/>
    </xf>
    <xf numFmtId="0" fontId="0" fillId="3" borderId="0" xfId="0" applyFill="1" applyAlignment="1">
      <alignment vertical="center" wrapText="1"/>
    </xf>
    <xf numFmtId="0" fontId="2" fillId="0" borderId="0"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2" fillId="0" borderId="0" xfId="0" applyFont="1" applyBorder="1" applyAlignment="1">
      <alignment vertical="center"/>
    </xf>
    <xf numFmtId="177" fontId="29" fillId="0" borderId="0" xfId="0" applyNumberFormat="1"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13" fillId="0" borderId="3" xfId="0" applyFont="1" applyFill="1" applyBorder="1">
      <alignment vertical="center"/>
    </xf>
    <xf numFmtId="0" fontId="13" fillId="0" borderId="0" xfId="0" applyFont="1" applyFill="1">
      <alignment vertical="center"/>
    </xf>
    <xf numFmtId="0" fontId="13" fillId="0" borderId="8" xfId="0" applyFont="1" applyFill="1" applyBorder="1">
      <alignment vertical="center"/>
    </xf>
    <xf numFmtId="0" fontId="13" fillId="0" borderId="3"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177" fontId="30" fillId="0" borderId="0" xfId="0" applyNumberFormat="1" applyFont="1" applyBorder="1" applyAlignment="1">
      <alignment vertical="center"/>
    </xf>
    <xf numFmtId="177" fontId="30" fillId="0" borderId="0" xfId="0" applyNumberFormat="1" applyFont="1" applyBorder="1" applyAlignment="1">
      <alignment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3"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19"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20"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24" xfId="0" applyFont="1" applyBorder="1" applyAlignment="1">
      <alignment horizontal="center" vertical="center"/>
    </xf>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9" fillId="0" borderId="1" xfId="0" applyFont="1" applyBorder="1" applyAlignment="1">
      <alignment horizontal="center" vertical="center" shrinkToFit="1"/>
    </xf>
    <xf numFmtId="0" fontId="0" fillId="0" borderId="3"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19" fillId="0" borderId="34" xfId="0" applyFont="1" applyBorder="1" applyAlignment="1">
      <alignment horizontal="center" vertical="center" wrapText="1"/>
    </xf>
    <xf numFmtId="0" fontId="19" fillId="0" borderId="35" xfId="0" applyFont="1" applyBorder="1" applyAlignment="1">
      <alignment horizontal="center" vertical="center"/>
    </xf>
    <xf numFmtId="0" fontId="19" fillId="0" borderId="40" xfId="0" applyFont="1" applyBorder="1" applyAlignment="1">
      <alignment horizontal="center" vertical="center"/>
    </xf>
    <xf numFmtId="0" fontId="19" fillId="0" borderId="40" xfId="0" applyFont="1" applyBorder="1" applyAlignment="1">
      <alignment horizontal="center" vertical="center"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8" fillId="4" borderId="0" xfId="1" applyFont="1" applyFill="1" applyAlignment="1">
      <alignment horizontal="left" vertical="center"/>
    </xf>
    <xf numFmtId="0" fontId="18" fillId="0" borderId="48" xfId="0" applyFont="1" applyBorder="1" applyAlignment="1">
      <alignment horizontal="left"/>
    </xf>
    <xf numFmtId="0" fontId="18" fillId="0" borderId="0" xfId="0" applyFont="1" applyAlignment="1">
      <alignment horizontal="left"/>
    </xf>
    <xf numFmtId="0" fontId="24" fillId="0" borderId="8" xfId="1" applyFont="1" applyBorder="1" applyAlignment="1">
      <alignment horizontal="left" vertical="center"/>
    </xf>
    <xf numFmtId="0" fontId="23" fillId="0" borderId="8" xfId="1" applyFont="1" applyBorder="1" applyAlignment="1">
      <alignment horizontal="left" vertical="center"/>
    </xf>
    <xf numFmtId="0" fontId="25" fillId="0" borderId="0" xfId="1" applyFont="1" applyAlignment="1">
      <alignment horizontal="left" vertical="center"/>
    </xf>
    <xf numFmtId="0" fontId="0" fillId="2" borderId="1" xfId="0" applyFill="1" applyBorder="1" applyAlignment="1" applyProtection="1">
      <alignment horizontal="left" vertical="center"/>
      <protection locked="0"/>
    </xf>
    <xf numFmtId="14" fontId="0" fillId="2" borderId="1" xfId="0" applyNumberFormat="1" applyFill="1" applyBorder="1" applyAlignment="1" applyProtection="1">
      <alignment horizontal="left" vertical="center"/>
      <protection locked="0"/>
    </xf>
    <xf numFmtId="0" fontId="7" fillId="0" borderId="1" xfId="0" applyFont="1" applyBorder="1" applyAlignment="1">
      <alignment horizontal="center" vertical="center" shrinkToFit="1"/>
    </xf>
    <xf numFmtId="0" fontId="27" fillId="0" borderId="1" xfId="0" applyFont="1" applyBorder="1" applyAlignment="1">
      <alignment horizontal="center" vertical="center" wrapText="1" shrinkToFit="1"/>
    </xf>
    <xf numFmtId="0" fontId="27" fillId="0" borderId="1" xfId="0" applyFont="1" applyBorder="1" applyAlignment="1">
      <alignment horizontal="center" vertical="center" shrinkToFit="1"/>
    </xf>
    <xf numFmtId="0" fontId="27" fillId="0" borderId="10" xfId="0" applyFont="1" applyBorder="1" applyAlignment="1">
      <alignment horizontal="center" vertical="center" shrinkToFit="1"/>
    </xf>
    <xf numFmtId="0" fontId="19" fillId="0" borderId="11" xfId="0" applyFont="1" applyBorder="1" applyAlignment="1">
      <alignment horizontal="center" vertical="center" wrapText="1" shrinkToFit="1"/>
    </xf>
    <xf numFmtId="0" fontId="19" fillId="0" borderId="11" xfId="0" applyFont="1" applyBorder="1" applyAlignment="1">
      <alignment horizontal="center" vertical="center" shrinkToFit="1"/>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14" fontId="13" fillId="0" borderId="8" xfId="0" applyNumberFormat="1" applyFont="1" applyBorder="1" applyAlignment="1">
      <alignment horizontal="left" vertical="center"/>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0" xfId="0" applyBorder="1" applyAlignment="1">
      <alignment horizontal="right"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 xfId="0" applyFont="1" applyBorder="1" applyAlignment="1" applyProtection="1">
      <alignment horizontal="center" vertical="center" wrapText="1"/>
    </xf>
    <xf numFmtId="0" fontId="0" fillId="0" borderId="1" xfId="0"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176" fontId="0" fillId="0" borderId="0" xfId="0" applyNumberFormat="1" applyAlignment="1">
      <alignment horizontal="right"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horizontal="right" vertical="center"/>
    </xf>
    <xf numFmtId="0" fontId="0" fillId="0" borderId="1" xfId="0" applyBorder="1" applyAlignment="1" applyProtection="1">
      <alignment horizontal="center" vertical="center" wrapText="1"/>
    </xf>
    <xf numFmtId="0" fontId="13" fillId="0" borderId="8" xfId="0" applyFont="1" applyBorder="1" applyAlignment="1">
      <alignment horizontal="right" vertical="center"/>
    </xf>
    <xf numFmtId="14"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8" fillId="0" borderId="16" xfId="0" applyFont="1" applyBorder="1" applyAlignment="1">
      <alignment horizontal="right"/>
    </xf>
    <xf numFmtId="0" fontId="2" fillId="0" borderId="0" xfId="0" applyFont="1" applyBorder="1" applyAlignment="1">
      <alignment horizontal="right"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63AB-297F-4AB1-BF37-DC06019F819A}">
  <sheetPr codeName="Sheet1">
    <tabColor rgb="FFFF0000"/>
  </sheetPr>
  <dimension ref="B3:AR73"/>
  <sheetViews>
    <sheetView showGridLines="0" tabSelected="1" workbookViewId="0">
      <selection activeCell="G4" sqref="G4:T5"/>
    </sheetView>
  </sheetViews>
  <sheetFormatPr defaultRowHeight="15"/>
  <cols>
    <col min="1" max="5" width="3.19921875" customWidth="1"/>
    <col min="6" max="6" width="5" customWidth="1"/>
    <col min="7" max="48" width="3.19921875" customWidth="1"/>
  </cols>
  <sheetData>
    <row r="3" spans="2:33" ht="26.5">
      <c r="B3" s="21" t="s">
        <v>123</v>
      </c>
    </row>
    <row r="4" spans="2:33">
      <c r="B4" s="121" t="s">
        <v>122</v>
      </c>
      <c r="C4" s="121"/>
      <c r="D4" s="121"/>
      <c r="E4" s="121"/>
      <c r="F4" s="121"/>
      <c r="G4" s="119"/>
      <c r="H4" s="119"/>
      <c r="I4" s="119"/>
      <c r="J4" s="119"/>
      <c r="K4" s="119"/>
      <c r="L4" s="119"/>
      <c r="M4" s="119"/>
      <c r="N4" s="119"/>
      <c r="O4" s="119"/>
      <c r="P4" s="119"/>
      <c r="Q4" s="119"/>
      <c r="R4" s="119"/>
      <c r="S4" s="119"/>
      <c r="T4" s="119"/>
    </row>
    <row r="5" spans="2:33">
      <c r="B5" s="121"/>
      <c r="C5" s="121"/>
      <c r="D5" s="121"/>
      <c r="E5" s="121"/>
      <c r="F5" s="121"/>
      <c r="G5" s="119"/>
      <c r="H5" s="119"/>
      <c r="I5" s="119"/>
      <c r="J5" s="119"/>
      <c r="K5" s="119"/>
      <c r="L5" s="119"/>
      <c r="M5" s="119"/>
      <c r="N5" s="119"/>
      <c r="O5" s="119"/>
      <c r="P5" s="119"/>
      <c r="Q5" s="119"/>
      <c r="R5" s="119"/>
      <c r="S5" s="119"/>
      <c r="T5" s="119"/>
    </row>
    <row r="6" spans="2:33">
      <c r="B6" s="121" t="s">
        <v>94</v>
      </c>
      <c r="C6" s="121"/>
      <c r="D6" s="121"/>
      <c r="E6" s="121"/>
      <c r="F6" s="121"/>
      <c r="G6" s="119"/>
      <c r="H6" s="119"/>
      <c r="I6" s="119"/>
      <c r="J6" s="119"/>
      <c r="K6" s="119"/>
      <c r="L6" s="119"/>
      <c r="M6" s="119"/>
      <c r="N6" s="119"/>
      <c r="O6" s="119"/>
      <c r="P6" s="119"/>
      <c r="Q6" s="119"/>
      <c r="R6" s="119"/>
      <c r="S6" s="119"/>
      <c r="T6" s="119"/>
    </row>
    <row r="7" spans="2:33">
      <c r="B7" s="121"/>
      <c r="C7" s="121"/>
      <c r="D7" s="121"/>
      <c r="E7" s="121"/>
      <c r="F7" s="121"/>
      <c r="G7" s="119"/>
      <c r="H7" s="119"/>
      <c r="I7" s="119"/>
      <c r="J7" s="119"/>
      <c r="K7" s="119"/>
      <c r="L7" s="119"/>
      <c r="M7" s="119"/>
      <c r="N7" s="119"/>
      <c r="O7" s="119"/>
      <c r="P7" s="119"/>
      <c r="Q7" s="119"/>
      <c r="R7" s="119"/>
      <c r="S7" s="119"/>
      <c r="T7" s="119"/>
    </row>
    <row r="8" spans="2:33">
      <c r="B8" s="121" t="s">
        <v>121</v>
      </c>
      <c r="C8" s="121"/>
      <c r="D8" s="121"/>
      <c r="E8" s="121"/>
      <c r="F8" s="121"/>
      <c r="G8" s="120"/>
      <c r="H8" s="119"/>
      <c r="I8" s="119"/>
      <c r="J8" s="119"/>
      <c r="K8" s="119"/>
      <c r="L8" s="119"/>
      <c r="M8" s="119"/>
      <c r="N8" s="119"/>
      <c r="O8" s="119"/>
      <c r="P8" s="119"/>
      <c r="Q8" s="119"/>
      <c r="R8" s="119"/>
      <c r="S8" s="119"/>
      <c r="T8" s="119"/>
      <c r="U8" s="50" t="s">
        <v>147</v>
      </c>
    </row>
    <row r="9" spans="2:33">
      <c r="B9" s="121"/>
      <c r="C9" s="121"/>
      <c r="D9" s="121"/>
      <c r="E9" s="121"/>
      <c r="F9" s="121"/>
      <c r="G9" s="119"/>
      <c r="H9" s="119"/>
      <c r="I9" s="119"/>
      <c r="J9" s="119"/>
      <c r="K9" s="119"/>
      <c r="L9" s="119"/>
      <c r="M9" s="119"/>
      <c r="N9" s="119"/>
      <c r="O9" s="119"/>
      <c r="P9" s="119"/>
      <c r="Q9" s="119"/>
      <c r="R9" s="119"/>
      <c r="S9" s="119"/>
      <c r="T9" s="119"/>
    </row>
    <row r="10" spans="2:33">
      <c r="B10" s="122" t="s">
        <v>134</v>
      </c>
      <c r="C10" s="123"/>
      <c r="D10" s="123"/>
      <c r="E10" s="123"/>
      <c r="F10" s="123"/>
      <c r="G10" s="119"/>
      <c r="H10" s="119"/>
      <c r="I10" s="119"/>
      <c r="J10" s="119"/>
      <c r="K10" s="119"/>
      <c r="L10" s="119"/>
      <c r="M10" s="119"/>
      <c r="N10" s="119"/>
      <c r="O10" s="119"/>
      <c r="P10" s="119"/>
      <c r="Q10" s="119"/>
      <c r="R10" s="119"/>
      <c r="S10" s="119"/>
      <c r="T10" s="119"/>
    </row>
    <row r="11" spans="2:33">
      <c r="B11" s="124"/>
      <c r="C11" s="124"/>
      <c r="D11" s="124"/>
      <c r="E11" s="124"/>
      <c r="F11" s="124"/>
      <c r="G11" s="127"/>
      <c r="H11" s="127"/>
      <c r="I11" s="127"/>
      <c r="J11" s="127"/>
      <c r="K11" s="127"/>
      <c r="L11" s="127"/>
      <c r="M11" s="127"/>
      <c r="N11" s="127"/>
      <c r="O11" s="127"/>
      <c r="P11" s="127"/>
      <c r="Q11" s="127"/>
      <c r="R11" s="127"/>
      <c r="S11" s="127"/>
      <c r="T11" s="127"/>
    </row>
    <row r="12" spans="2:33">
      <c r="B12" s="121" t="s">
        <v>153</v>
      </c>
      <c r="C12" s="121"/>
      <c r="D12" s="121"/>
      <c r="E12" s="121"/>
      <c r="F12" s="121"/>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2:33">
      <c r="B13" s="121"/>
      <c r="C13" s="121"/>
      <c r="D13" s="121"/>
      <c r="E13" s="121"/>
      <c r="F13" s="121"/>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2:33">
      <c r="B14" s="125" t="s">
        <v>164</v>
      </c>
      <c r="C14" s="126"/>
      <c r="D14" s="126"/>
      <c r="E14" s="126"/>
      <c r="F14" s="126"/>
      <c r="G14" s="128"/>
      <c r="H14" s="128"/>
      <c r="I14" s="128"/>
      <c r="J14" s="128"/>
      <c r="K14" s="128"/>
      <c r="L14" s="128"/>
      <c r="M14" s="128"/>
      <c r="N14" s="128"/>
      <c r="O14" s="128"/>
      <c r="P14" s="128"/>
      <c r="Q14" s="128"/>
      <c r="R14" s="128"/>
      <c r="S14" s="128"/>
      <c r="T14" s="128"/>
    </row>
    <row r="15" spans="2:33">
      <c r="B15" s="90"/>
      <c r="C15" s="90"/>
      <c r="D15" s="90"/>
      <c r="E15" s="90"/>
      <c r="F15" s="90"/>
      <c r="G15" s="119"/>
      <c r="H15" s="119"/>
      <c r="I15" s="119"/>
      <c r="J15" s="119"/>
      <c r="K15" s="119"/>
      <c r="L15" s="119"/>
      <c r="M15" s="119"/>
      <c r="N15" s="119"/>
      <c r="O15" s="119"/>
      <c r="P15" s="119"/>
      <c r="Q15" s="119"/>
      <c r="R15" s="119"/>
      <c r="S15" s="119"/>
      <c r="T15" s="119"/>
    </row>
    <row r="17" spans="2:39" ht="29">
      <c r="B17" s="22" t="s">
        <v>458</v>
      </c>
    </row>
    <row r="18" spans="2:39" ht="18">
      <c r="B18" s="116" t="s">
        <v>158</v>
      </c>
      <c r="C18" s="116"/>
      <c r="D18" s="116"/>
      <c r="E18" s="116"/>
      <c r="F18" s="116"/>
      <c r="G18" s="116"/>
      <c r="H18" s="116"/>
      <c r="I18" s="116"/>
      <c r="J18" s="116"/>
      <c r="K18" s="116"/>
      <c r="L18" s="116"/>
      <c r="N18" s="113" t="s">
        <v>456</v>
      </c>
      <c r="O18" s="113"/>
      <c r="P18" s="113"/>
      <c r="Q18" s="113"/>
      <c r="R18" s="113"/>
      <c r="S18" s="113"/>
      <c r="T18" s="113"/>
      <c r="U18" s="113"/>
      <c r="V18" s="113"/>
      <c r="W18" s="113"/>
      <c r="X18" s="113"/>
      <c r="Y18" s="113"/>
      <c r="Z18" s="113"/>
      <c r="AA18" s="113"/>
      <c r="AB18" s="113"/>
      <c r="AC18" s="113"/>
      <c r="AD18" s="113"/>
    </row>
    <row r="19" spans="2:39">
      <c r="B19" s="78" t="s">
        <v>93</v>
      </c>
      <c r="C19" s="78"/>
      <c r="D19" s="78"/>
      <c r="E19" s="78"/>
      <c r="F19" s="78"/>
      <c r="G19" s="88"/>
      <c r="H19" s="88"/>
      <c r="I19" s="88"/>
      <c r="J19" s="88"/>
      <c r="K19" s="88"/>
      <c r="L19" s="88"/>
      <c r="M19" s="88"/>
      <c r="N19" s="88"/>
      <c r="O19" s="88"/>
      <c r="P19" s="88"/>
      <c r="Q19" s="88"/>
      <c r="R19" s="88"/>
      <c r="S19" s="88"/>
      <c r="T19" s="88"/>
    </row>
    <row r="20" spans="2:39">
      <c r="B20" s="79"/>
      <c r="C20" s="79"/>
      <c r="D20" s="79"/>
      <c r="E20" s="79"/>
      <c r="F20" s="79"/>
      <c r="G20" s="89"/>
      <c r="H20" s="89"/>
      <c r="I20" s="89"/>
      <c r="J20" s="89"/>
      <c r="K20" s="89"/>
      <c r="L20" s="89"/>
      <c r="M20" s="89"/>
      <c r="N20" s="89"/>
      <c r="O20" s="89"/>
      <c r="P20" s="89"/>
      <c r="Q20" s="89"/>
      <c r="R20" s="89"/>
      <c r="S20" s="89"/>
      <c r="T20" s="89"/>
    </row>
    <row r="21" spans="2:39">
      <c r="B21" s="90" t="s">
        <v>124</v>
      </c>
      <c r="C21" s="90"/>
      <c r="D21" s="90"/>
      <c r="E21" s="90"/>
      <c r="F21" s="90"/>
      <c r="G21" s="80" t="str">
        <f>IF(G19="","",VLOOKUP(G19,社福実務一覧マスタ!$A$1:$C$342,2,FALSE))</f>
        <v/>
      </c>
      <c r="H21" s="80"/>
      <c r="I21" s="80"/>
      <c r="J21" s="80"/>
      <c r="K21" s="80"/>
      <c r="L21" s="80"/>
      <c r="M21" s="80"/>
      <c r="N21" s="80"/>
      <c r="O21" s="80"/>
      <c r="P21" s="80"/>
      <c r="Q21" s="80"/>
      <c r="R21" s="80"/>
      <c r="S21" s="80"/>
      <c r="T21" s="80"/>
      <c r="U21" s="80"/>
      <c r="V21" s="80"/>
      <c r="W21" s="80"/>
      <c r="X21" s="80"/>
      <c r="Y21" s="80"/>
      <c r="Z21" s="80"/>
      <c r="AA21" s="80"/>
      <c r="AB21" s="80"/>
      <c r="AC21" s="80"/>
      <c r="AD21" s="80"/>
      <c r="AE21" s="80"/>
    </row>
    <row r="22" spans="2:39">
      <c r="B22" s="90"/>
      <c r="C22" s="90"/>
      <c r="D22" s="90"/>
      <c r="E22" s="90"/>
      <c r="F22" s="9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t="s">
        <v>129</v>
      </c>
    </row>
    <row r="23" spans="2:39">
      <c r="B23" s="78" t="s">
        <v>128</v>
      </c>
      <c r="C23" s="78"/>
      <c r="D23" s="78"/>
      <c r="E23" s="78"/>
      <c r="F23" s="78"/>
      <c r="G23" s="80" t="str">
        <f>IF(G19="","",VLOOKUP(G19,社福実務一覧マスタ!$A$1:$C$342,3,FALSE))</f>
        <v/>
      </c>
      <c r="H23" s="80"/>
      <c r="I23" s="80"/>
      <c r="J23" s="80"/>
      <c r="K23" s="80"/>
      <c r="L23" s="80"/>
      <c r="M23" s="80"/>
      <c r="N23" s="80"/>
      <c r="O23" s="80"/>
      <c r="P23" s="80"/>
      <c r="Q23" s="80"/>
      <c r="R23" s="80"/>
      <c r="S23" s="80"/>
      <c r="T23" s="80"/>
      <c r="U23" s="80"/>
      <c r="V23" s="80"/>
      <c r="W23" s="80"/>
      <c r="X23" s="80"/>
      <c r="Y23" s="80"/>
      <c r="Z23" s="80"/>
      <c r="AA23" s="80"/>
      <c r="AB23" s="80"/>
      <c r="AC23" s="80"/>
      <c r="AD23" s="80"/>
      <c r="AE23" s="80"/>
    </row>
    <row r="24" spans="2:39" ht="15.5" thickBot="1">
      <c r="B24" s="79"/>
      <c r="C24" s="79"/>
      <c r="D24" s="79"/>
      <c r="E24" s="79"/>
      <c r="F24" s="79"/>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t="s">
        <v>129</v>
      </c>
    </row>
    <row r="25" spans="2:39">
      <c r="B25" s="103" t="s">
        <v>156</v>
      </c>
      <c r="C25" s="104"/>
      <c r="D25" s="104"/>
      <c r="E25" s="104"/>
      <c r="F25" s="104"/>
      <c r="G25" s="109"/>
      <c r="H25" s="110"/>
      <c r="I25" s="110"/>
      <c r="J25" s="110"/>
      <c r="K25" s="110"/>
      <c r="L25" s="95" t="s">
        <v>98</v>
      </c>
      <c r="M25" s="110"/>
      <c r="N25" s="110"/>
      <c r="O25" s="95" t="s">
        <v>99</v>
      </c>
      <c r="P25" s="110"/>
      <c r="Q25" s="110"/>
      <c r="R25" s="95" t="s">
        <v>100</v>
      </c>
      <c r="S25" s="95" t="s">
        <v>125</v>
      </c>
      <c r="T25" s="95"/>
      <c r="U25" s="96"/>
      <c r="V25" s="47"/>
      <c r="W25" s="47"/>
      <c r="X25" s="47"/>
      <c r="Y25" s="47"/>
      <c r="Z25" s="47"/>
      <c r="AA25" s="47"/>
      <c r="AB25" s="47"/>
      <c r="AC25" s="47"/>
      <c r="AD25" s="47"/>
      <c r="AE25" s="47"/>
      <c r="AF25" s="47"/>
      <c r="AG25" s="48"/>
      <c r="AH25" s="114" t="s">
        <v>154</v>
      </c>
      <c r="AI25" s="115"/>
      <c r="AJ25" s="115"/>
      <c r="AK25" s="115"/>
      <c r="AL25" s="115"/>
      <c r="AM25" s="115"/>
    </row>
    <row r="26" spans="2:39">
      <c r="B26" s="105"/>
      <c r="C26" s="78"/>
      <c r="D26" s="78"/>
      <c r="E26" s="78"/>
      <c r="F26" s="78"/>
      <c r="G26" s="111"/>
      <c r="H26" s="112"/>
      <c r="I26" s="112"/>
      <c r="J26" s="112"/>
      <c r="K26" s="112"/>
      <c r="L26" s="97"/>
      <c r="M26" s="112"/>
      <c r="N26" s="112"/>
      <c r="O26" s="97"/>
      <c r="P26" s="112"/>
      <c r="Q26" s="112"/>
      <c r="R26" s="97"/>
      <c r="S26" s="97"/>
      <c r="T26" s="97"/>
      <c r="U26" s="98"/>
      <c r="V26" s="20"/>
      <c r="W26" s="20"/>
      <c r="X26" s="20"/>
      <c r="Y26" s="20"/>
      <c r="Z26" s="20"/>
      <c r="AA26" s="20"/>
      <c r="AB26" s="20"/>
      <c r="AC26" s="20"/>
      <c r="AD26" s="20"/>
      <c r="AE26" s="20"/>
      <c r="AF26" s="20"/>
      <c r="AG26" s="49"/>
      <c r="AH26" s="114"/>
      <c r="AI26" s="115"/>
      <c r="AJ26" s="115"/>
      <c r="AK26" s="115"/>
      <c r="AL26" s="115"/>
      <c r="AM26" s="115"/>
    </row>
    <row r="27" spans="2:39">
      <c r="B27" s="106" t="s">
        <v>157</v>
      </c>
      <c r="C27" s="78"/>
      <c r="D27" s="78"/>
      <c r="E27" s="78"/>
      <c r="F27" s="78"/>
      <c r="G27" s="101"/>
      <c r="H27" s="99"/>
      <c r="I27" s="99"/>
      <c r="J27" s="99"/>
      <c r="K27" s="99"/>
      <c r="L27" s="91" t="s">
        <v>98</v>
      </c>
      <c r="M27" s="99"/>
      <c r="N27" s="99"/>
      <c r="O27" s="91" t="s">
        <v>99</v>
      </c>
      <c r="P27" s="99"/>
      <c r="Q27" s="99"/>
      <c r="R27" s="91" t="s">
        <v>100</v>
      </c>
      <c r="S27" s="91" t="s">
        <v>126</v>
      </c>
      <c r="T27" s="91"/>
      <c r="U27" s="99"/>
      <c r="V27" s="99"/>
      <c r="W27" s="99"/>
      <c r="X27" s="99"/>
      <c r="Y27" s="91" t="s">
        <v>98</v>
      </c>
      <c r="Z27" s="99"/>
      <c r="AA27" s="99"/>
      <c r="AB27" s="91" t="s">
        <v>99</v>
      </c>
      <c r="AC27" s="99"/>
      <c r="AD27" s="99"/>
      <c r="AE27" s="91" t="s">
        <v>100</v>
      </c>
      <c r="AF27" s="91" t="s">
        <v>127</v>
      </c>
      <c r="AG27" s="92"/>
    </row>
    <row r="28" spans="2:39" ht="15.5" thickBot="1">
      <c r="B28" s="107"/>
      <c r="C28" s="108"/>
      <c r="D28" s="108"/>
      <c r="E28" s="108"/>
      <c r="F28" s="108"/>
      <c r="G28" s="102"/>
      <c r="H28" s="100"/>
      <c r="I28" s="100"/>
      <c r="J28" s="100"/>
      <c r="K28" s="100"/>
      <c r="L28" s="93"/>
      <c r="M28" s="100"/>
      <c r="N28" s="100"/>
      <c r="O28" s="93"/>
      <c r="P28" s="100"/>
      <c r="Q28" s="100"/>
      <c r="R28" s="93"/>
      <c r="S28" s="93"/>
      <c r="T28" s="93"/>
      <c r="U28" s="100"/>
      <c r="V28" s="100"/>
      <c r="W28" s="100"/>
      <c r="X28" s="100"/>
      <c r="Y28" s="93"/>
      <c r="Z28" s="100"/>
      <c r="AA28" s="100"/>
      <c r="AB28" s="93"/>
      <c r="AC28" s="100"/>
      <c r="AD28" s="100"/>
      <c r="AE28" s="93"/>
      <c r="AF28" s="93"/>
      <c r="AG28" s="94"/>
      <c r="AH28" s="50" t="s">
        <v>145</v>
      </c>
    </row>
    <row r="30" spans="2:39" ht="18">
      <c r="B30" s="116" t="s">
        <v>159</v>
      </c>
      <c r="C30" s="116"/>
      <c r="D30" s="116"/>
      <c r="E30" s="116"/>
      <c r="F30" s="116"/>
      <c r="G30" s="116"/>
      <c r="H30" s="116"/>
      <c r="I30" s="116"/>
      <c r="J30" s="116"/>
      <c r="K30" s="116"/>
      <c r="L30" s="116"/>
    </row>
    <row r="31" spans="2:39">
      <c r="B31" s="78" t="s">
        <v>93</v>
      </c>
      <c r="C31" s="78"/>
      <c r="D31" s="78"/>
      <c r="E31" s="78"/>
      <c r="F31" s="78"/>
      <c r="G31" s="88"/>
      <c r="H31" s="88"/>
      <c r="I31" s="88"/>
      <c r="J31" s="88"/>
      <c r="K31" s="88"/>
      <c r="L31" s="88"/>
      <c r="M31" s="88"/>
      <c r="N31" s="88"/>
      <c r="O31" s="88"/>
      <c r="P31" s="88"/>
      <c r="Q31" s="88"/>
      <c r="R31" s="88"/>
      <c r="S31" s="88"/>
      <c r="T31" s="88"/>
    </row>
    <row r="32" spans="2:39">
      <c r="B32" s="79"/>
      <c r="C32" s="79"/>
      <c r="D32" s="79"/>
      <c r="E32" s="79"/>
      <c r="F32" s="79"/>
      <c r="G32" s="89"/>
      <c r="H32" s="89"/>
      <c r="I32" s="89"/>
      <c r="J32" s="89"/>
      <c r="K32" s="89"/>
      <c r="L32" s="89"/>
      <c r="M32" s="89"/>
      <c r="N32" s="89"/>
      <c r="O32" s="89"/>
      <c r="P32" s="89"/>
      <c r="Q32" s="89"/>
      <c r="R32" s="89"/>
      <c r="S32" s="89"/>
      <c r="T32" s="89"/>
    </row>
    <row r="33" spans="2:34">
      <c r="B33" s="90" t="s">
        <v>124</v>
      </c>
      <c r="C33" s="90"/>
      <c r="D33" s="90"/>
      <c r="E33" s="90"/>
      <c r="F33" s="90"/>
      <c r="G33" s="80" t="str">
        <f>IF(G31="","",VLOOKUP(G31,社福実務一覧マスタ!$A$1:$C$342,2,FALSE))</f>
        <v/>
      </c>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2:34">
      <c r="B34" s="90"/>
      <c r="C34" s="90"/>
      <c r="D34" s="90"/>
      <c r="E34" s="90"/>
      <c r="F34" s="9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t="s">
        <v>129</v>
      </c>
    </row>
    <row r="35" spans="2:34">
      <c r="B35" s="78" t="s">
        <v>0</v>
      </c>
      <c r="C35" s="78"/>
      <c r="D35" s="78"/>
      <c r="E35" s="78"/>
      <c r="F35" s="78"/>
      <c r="G35" s="80" t="str">
        <f>IF(G31="","",VLOOKUP(G31,社福実務一覧マスタ!$A$1:$C$342,3,FALSE))</f>
        <v/>
      </c>
      <c r="H35" s="80"/>
      <c r="I35" s="80"/>
      <c r="J35" s="80"/>
      <c r="K35" s="80"/>
      <c r="L35" s="80"/>
      <c r="M35" s="80"/>
      <c r="N35" s="80"/>
      <c r="O35" s="80"/>
      <c r="P35" s="80"/>
      <c r="Q35" s="80"/>
      <c r="R35" s="80"/>
      <c r="S35" s="80"/>
      <c r="T35" s="80"/>
      <c r="U35" s="80"/>
      <c r="V35" s="80"/>
      <c r="W35" s="80"/>
      <c r="X35" s="80"/>
      <c r="Y35" s="80"/>
      <c r="Z35" s="80"/>
      <c r="AA35" s="80"/>
      <c r="AB35" s="80"/>
      <c r="AC35" s="80"/>
      <c r="AD35" s="80"/>
      <c r="AE35" s="80"/>
    </row>
    <row r="36" spans="2:34" ht="15.5" thickBot="1">
      <c r="B36" s="79"/>
      <c r="C36" s="79"/>
      <c r="D36" s="79"/>
      <c r="E36" s="79"/>
      <c r="F36" s="79"/>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t="s">
        <v>129</v>
      </c>
    </row>
    <row r="37" spans="2:34">
      <c r="B37" s="82" t="s">
        <v>155</v>
      </c>
      <c r="C37" s="83"/>
      <c r="D37" s="83"/>
      <c r="E37" s="83"/>
      <c r="F37" s="84"/>
      <c r="G37" s="76"/>
      <c r="H37" s="76"/>
      <c r="I37" s="76"/>
      <c r="J37" s="76"/>
      <c r="K37" s="76"/>
      <c r="L37" s="72" t="s">
        <v>98</v>
      </c>
      <c r="M37" s="76"/>
      <c r="N37" s="76"/>
      <c r="O37" s="72" t="s">
        <v>99</v>
      </c>
      <c r="P37" s="76"/>
      <c r="Q37" s="76"/>
      <c r="R37" s="72" t="s">
        <v>100</v>
      </c>
      <c r="S37" s="72" t="s">
        <v>126</v>
      </c>
      <c r="T37" s="72"/>
      <c r="U37" s="76"/>
      <c r="V37" s="76"/>
      <c r="W37" s="76"/>
      <c r="X37" s="76"/>
      <c r="Y37" s="72" t="s">
        <v>98</v>
      </c>
      <c r="Z37" s="76"/>
      <c r="AA37" s="76"/>
      <c r="AB37" s="72" t="s">
        <v>99</v>
      </c>
      <c r="AC37" s="76"/>
      <c r="AD37" s="76"/>
      <c r="AE37" s="72" t="s">
        <v>100</v>
      </c>
      <c r="AF37" s="72" t="s">
        <v>127</v>
      </c>
      <c r="AG37" s="73"/>
    </row>
    <row r="38" spans="2:34" ht="15.5" thickBot="1">
      <c r="B38" s="85"/>
      <c r="C38" s="86"/>
      <c r="D38" s="86"/>
      <c r="E38" s="86"/>
      <c r="F38" s="87"/>
      <c r="G38" s="77"/>
      <c r="H38" s="77"/>
      <c r="I38" s="77"/>
      <c r="J38" s="77"/>
      <c r="K38" s="77"/>
      <c r="L38" s="74"/>
      <c r="M38" s="77"/>
      <c r="N38" s="77"/>
      <c r="O38" s="74"/>
      <c r="P38" s="77"/>
      <c r="Q38" s="77"/>
      <c r="R38" s="74"/>
      <c r="S38" s="74"/>
      <c r="T38" s="74"/>
      <c r="U38" s="77"/>
      <c r="V38" s="77"/>
      <c r="W38" s="77"/>
      <c r="X38" s="77"/>
      <c r="Y38" s="74"/>
      <c r="Z38" s="77"/>
      <c r="AA38" s="77"/>
      <c r="AB38" s="74"/>
      <c r="AC38" s="77"/>
      <c r="AD38" s="77"/>
      <c r="AE38" s="74"/>
      <c r="AF38" s="74"/>
      <c r="AG38" s="75"/>
      <c r="AH38" s="50" t="s">
        <v>145</v>
      </c>
    </row>
    <row r="40" spans="2:34" ht="20">
      <c r="B40" s="117" t="s">
        <v>160</v>
      </c>
      <c r="C40" s="117"/>
      <c r="D40" s="117"/>
      <c r="E40" s="117"/>
      <c r="F40" s="117"/>
      <c r="G40" s="117"/>
      <c r="H40" s="117"/>
      <c r="I40" s="117"/>
      <c r="J40" s="117"/>
      <c r="K40" s="117"/>
      <c r="L40" s="117"/>
    </row>
    <row r="41" spans="2:34">
      <c r="B41" s="78" t="s">
        <v>93</v>
      </c>
      <c r="C41" s="78"/>
      <c r="D41" s="78"/>
      <c r="E41" s="78"/>
      <c r="F41" s="78"/>
      <c r="G41" s="88"/>
      <c r="H41" s="88"/>
      <c r="I41" s="88"/>
      <c r="J41" s="88"/>
      <c r="K41" s="88"/>
      <c r="L41" s="88"/>
      <c r="M41" s="88"/>
      <c r="N41" s="88"/>
      <c r="O41" s="88"/>
      <c r="P41" s="88"/>
      <c r="Q41" s="88"/>
      <c r="R41" s="88"/>
      <c r="S41" s="88"/>
      <c r="T41" s="88"/>
    </row>
    <row r="42" spans="2:34">
      <c r="B42" s="79"/>
      <c r="C42" s="79"/>
      <c r="D42" s="79"/>
      <c r="E42" s="79"/>
      <c r="F42" s="79"/>
      <c r="G42" s="89"/>
      <c r="H42" s="89"/>
      <c r="I42" s="89"/>
      <c r="J42" s="89"/>
      <c r="K42" s="89"/>
      <c r="L42" s="89"/>
      <c r="M42" s="89"/>
      <c r="N42" s="89"/>
      <c r="O42" s="89"/>
      <c r="P42" s="89"/>
      <c r="Q42" s="89"/>
      <c r="R42" s="89"/>
      <c r="S42" s="89"/>
      <c r="T42" s="89"/>
    </row>
    <row r="43" spans="2:34">
      <c r="B43" s="90" t="s">
        <v>124</v>
      </c>
      <c r="C43" s="90"/>
      <c r="D43" s="90"/>
      <c r="E43" s="90"/>
      <c r="F43" s="90"/>
      <c r="G43" s="80" t="str">
        <f>IF(G41="","",VLOOKUP(G41,社福実務一覧マスタ!$A$1:$C$342,2,FALSE))</f>
        <v/>
      </c>
      <c r="H43" s="80"/>
      <c r="I43" s="80"/>
      <c r="J43" s="80"/>
      <c r="K43" s="80"/>
      <c r="L43" s="80"/>
      <c r="M43" s="80"/>
      <c r="N43" s="80"/>
      <c r="O43" s="80"/>
      <c r="P43" s="80"/>
      <c r="Q43" s="80"/>
      <c r="R43" s="80"/>
      <c r="S43" s="80"/>
      <c r="T43" s="80"/>
      <c r="U43" s="80"/>
      <c r="V43" s="80"/>
      <c r="W43" s="80"/>
      <c r="X43" s="80"/>
      <c r="Y43" s="80"/>
      <c r="Z43" s="80"/>
      <c r="AA43" s="80"/>
      <c r="AB43" s="80"/>
      <c r="AC43" s="80"/>
      <c r="AD43" s="80"/>
      <c r="AE43" s="80"/>
    </row>
    <row r="44" spans="2:34">
      <c r="B44" s="90"/>
      <c r="C44" s="90"/>
      <c r="D44" s="90"/>
      <c r="E44" s="90"/>
      <c r="F44" s="9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t="s">
        <v>129</v>
      </c>
    </row>
    <row r="45" spans="2:34">
      <c r="B45" s="78" t="s">
        <v>0</v>
      </c>
      <c r="C45" s="78"/>
      <c r="D45" s="78"/>
      <c r="E45" s="78"/>
      <c r="F45" s="78"/>
      <c r="G45" s="80" t="str">
        <f>IF(G41="","",VLOOKUP(G41,社福実務一覧マスタ!$A$1:$C$342,3,FALSE))</f>
        <v/>
      </c>
      <c r="H45" s="80"/>
      <c r="I45" s="80"/>
      <c r="J45" s="80"/>
      <c r="K45" s="80"/>
      <c r="L45" s="80"/>
      <c r="M45" s="80"/>
      <c r="N45" s="80"/>
      <c r="O45" s="80"/>
      <c r="P45" s="80"/>
      <c r="Q45" s="80"/>
      <c r="R45" s="80"/>
      <c r="S45" s="80"/>
      <c r="T45" s="80"/>
      <c r="U45" s="80"/>
      <c r="V45" s="80"/>
      <c r="W45" s="80"/>
      <c r="X45" s="80"/>
      <c r="Y45" s="80"/>
      <c r="Z45" s="80"/>
      <c r="AA45" s="80"/>
      <c r="AB45" s="80"/>
      <c r="AC45" s="80"/>
      <c r="AD45" s="80"/>
      <c r="AE45" s="80"/>
    </row>
    <row r="46" spans="2:34" ht="15.5" thickBot="1">
      <c r="B46" s="79"/>
      <c r="C46" s="79"/>
      <c r="D46" s="79"/>
      <c r="E46" s="79"/>
      <c r="F46" s="79"/>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t="s">
        <v>129</v>
      </c>
    </row>
    <row r="47" spans="2:34">
      <c r="B47" s="82" t="s">
        <v>155</v>
      </c>
      <c r="C47" s="83"/>
      <c r="D47" s="83"/>
      <c r="E47" s="83"/>
      <c r="F47" s="84"/>
      <c r="G47" s="76"/>
      <c r="H47" s="76"/>
      <c r="I47" s="76"/>
      <c r="J47" s="76"/>
      <c r="K47" s="76"/>
      <c r="L47" s="72" t="s">
        <v>98</v>
      </c>
      <c r="M47" s="76"/>
      <c r="N47" s="76"/>
      <c r="O47" s="72" t="s">
        <v>99</v>
      </c>
      <c r="P47" s="76"/>
      <c r="Q47" s="76"/>
      <c r="R47" s="72" t="s">
        <v>100</v>
      </c>
      <c r="S47" s="72" t="s">
        <v>126</v>
      </c>
      <c r="T47" s="72"/>
      <c r="U47" s="76"/>
      <c r="V47" s="76"/>
      <c r="W47" s="76"/>
      <c r="X47" s="76"/>
      <c r="Y47" s="72" t="s">
        <v>98</v>
      </c>
      <c r="Z47" s="76"/>
      <c r="AA47" s="76"/>
      <c r="AB47" s="72" t="s">
        <v>99</v>
      </c>
      <c r="AC47" s="76"/>
      <c r="AD47" s="76"/>
      <c r="AE47" s="72" t="s">
        <v>100</v>
      </c>
      <c r="AF47" s="72" t="s">
        <v>127</v>
      </c>
      <c r="AG47" s="73"/>
    </row>
    <row r="48" spans="2:34" ht="15.5" thickBot="1">
      <c r="B48" s="85"/>
      <c r="C48" s="86"/>
      <c r="D48" s="86"/>
      <c r="E48" s="86"/>
      <c r="F48" s="87"/>
      <c r="G48" s="77"/>
      <c r="H48" s="77"/>
      <c r="I48" s="77"/>
      <c r="J48" s="77"/>
      <c r="K48" s="77"/>
      <c r="L48" s="74"/>
      <c r="M48" s="77"/>
      <c r="N48" s="77"/>
      <c r="O48" s="74"/>
      <c r="P48" s="77"/>
      <c r="Q48" s="77"/>
      <c r="R48" s="74"/>
      <c r="S48" s="74"/>
      <c r="T48" s="74"/>
      <c r="U48" s="77"/>
      <c r="V48" s="77"/>
      <c r="W48" s="77"/>
      <c r="X48" s="77"/>
      <c r="Y48" s="74"/>
      <c r="Z48" s="77"/>
      <c r="AA48" s="77"/>
      <c r="AB48" s="74"/>
      <c r="AC48" s="77"/>
      <c r="AD48" s="77"/>
      <c r="AE48" s="74"/>
      <c r="AF48" s="74"/>
      <c r="AG48" s="75"/>
      <c r="AH48" s="50" t="s">
        <v>145</v>
      </c>
    </row>
    <row r="50" spans="2:34" ht="20">
      <c r="B50" s="117" t="s">
        <v>161</v>
      </c>
      <c r="C50" s="117"/>
      <c r="D50" s="117"/>
      <c r="E50" s="117"/>
      <c r="F50" s="117"/>
      <c r="G50" s="117"/>
      <c r="H50" s="117"/>
      <c r="I50" s="117"/>
      <c r="J50" s="117"/>
      <c r="K50" s="117"/>
      <c r="L50" s="117"/>
    </row>
    <row r="51" spans="2:34">
      <c r="B51" s="78" t="s">
        <v>93</v>
      </c>
      <c r="C51" s="78"/>
      <c r="D51" s="78"/>
      <c r="E51" s="78"/>
      <c r="F51" s="78"/>
      <c r="G51" s="88"/>
      <c r="H51" s="88"/>
      <c r="I51" s="88"/>
      <c r="J51" s="88"/>
      <c r="K51" s="88"/>
      <c r="L51" s="88"/>
      <c r="M51" s="88"/>
      <c r="N51" s="88"/>
      <c r="O51" s="88"/>
      <c r="P51" s="88"/>
      <c r="Q51" s="88"/>
      <c r="R51" s="88"/>
      <c r="S51" s="88"/>
      <c r="T51" s="88"/>
    </row>
    <row r="52" spans="2:34">
      <c r="B52" s="79"/>
      <c r="C52" s="79"/>
      <c r="D52" s="79"/>
      <c r="E52" s="79"/>
      <c r="F52" s="79"/>
      <c r="G52" s="89"/>
      <c r="H52" s="89"/>
      <c r="I52" s="89"/>
      <c r="J52" s="89"/>
      <c r="K52" s="89"/>
      <c r="L52" s="89"/>
      <c r="M52" s="89"/>
      <c r="N52" s="89"/>
      <c r="O52" s="89"/>
      <c r="P52" s="89"/>
      <c r="Q52" s="89"/>
      <c r="R52" s="89"/>
      <c r="S52" s="89"/>
      <c r="T52" s="89"/>
    </row>
    <row r="53" spans="2:34">
      <c r="B53" s="90" t="s">
        <v>124</v>
      </c>
      <c r="C53" s="90"/>
      <c r="D53" s="90"/>
      <c r="E53" s="90"/>
      <c r="F53" s="90"/>
      <c r="G53" s="80" t="str">
        <f>IF(G51="","",VLOOKUP(G51,社福実務一覧マスタ!$A$1:$C$342,2,FALSE))</f>
        <v/>
      </c>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2:34">
      <c r="B54" s="90"/>
      <c r="C54" s="90"/>
      <c r="D54" s="90"/>
      <c r="E54" s="90"/>
      <c r="F54" s="9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t="s">
        <v>129</v>
      </c>
    </row>
    <row r="55" spans="2:34">
      <c r="B55" s="78" t="s">
        <v>0</v>
      </c>
      <c r="C55" s="78"/>
      <c r="D55" s="78"/>
      <c r="E55" s="78"/>
      <c r="F55" s="78"/>
      <c r="G55" s="80" t="str">
        <f>IF(G51="","",VLOOKUP(G51,社福実務一覧マスタ!$A$1:$C$342,3,FALSE))</f>
        <v/>
      </c>
      <c r="H55" s="80"/>
      <c r="I55" s="80"/>
      <c r="J55" s="80"/>
      <c r="K55" s="80"/>
      <c r="L55" s="80"/>
      <c r="M55" s="80"/>
      <c r="N55" s="80"/>
      <c r="O55" s="80"/>
      <c r="P55" s="80"/>
      <c r="Q55" s="80"/>
      <c r="R55" s="80"/>
      <c r="S55" s="80"/>
      <c r="T55" s="80"/>
      <c r="U55" s="80"/>
      <c r="V55" s="80"/>
      <c r="W55" s="80"/>
      <c r="X55" s="80"/>
      <c r="Y55" s="80"/>
      <c r="Z55" s="80"/>
      <c r="AA55" s="80"/>
      <c r="AB55" s="80"/>
      <c r="AC55" s="80"/>
      <c r="AD55" s="80"/>
      <c r="AE55" s="80"/>
    </row>
    <row r="56" spans="2:34" ht="15.5" thickBot="1">
      <c r="B56" s="79"/>
      <c r="C56" s="79"/>
      <c r="D56" s="79"/>
      <c r="E56" s="79"/>
      <c r="F56" s="79"/>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t="s">
        <v>129</v>
      </c>
    </row>
    <row r="57" spans="2:34">
      <c r="B57" s="82" t="s">
        <v>155</v>
      </c>
      <c r="C57" s="83"/>
      <c r="D57" s="83"/>
      <c r="E57" s="83"/>
      <c r="F57" s="84"/>
      <c r="G57" s="76"/>
      <c r="H57" s="76"/>
      <c r="I57" s="76"/>
      <c r="J57" s="76"/>
      <c r="K57" s="76"/>
      <c r="L57" s="72" t="s">
        <v>98</v>
      </c>
      <c r="M57" s="76"/>
      <c r="N57" s="76"/>
      <c r="O57" s="72" t="s">
        <v>99</v>
      </c>
      <c r="P57" s="76"/>
      <c r="Q57" s="76"/>
      <c r="R57" s="72" t="s">
        <v>100</v>
      </c>
      <c r="S57" s="72" t="s">
        <v>126</v>
      </c>
      <c r="T57" s="72"/>
      <c r="U57" s="76"/>
      <c r="V57" s="76"/>
      <c r="W57" s="76"/>
      <c r="X57" s="76"/>
      <c r="Y57" s="72" t="s">
        <v>98</v>
      </c>
      <c r="Z57" s="76"/>
      <c r="AA57" s="76"/>
      <c r="AB57" s="72" t="s">
        <v>99</v>
      </c>
      <c r="AC57" s="76"/>
      <c r="AD57" s="76"/>
      <c r="AE57" s="72" t="s">
        <v>100</v>
      </c>
      <c r="AF57" s="72" t="s">
        <v>127</v>
      </c>
      <c r="AG57" s="73"/>
    </row>
    <row r="58" spans="2:34" ht="15.5" thickBot="1">
      <c r="B58" s="85"/>
      <c r="C58" s="86"/>
      <c r="D58" s="86"/>
      <c r="E58" s="86"/>
      <c r="F58" s="87"/>
      <c r="G58" s="77"/>
      <c r="H58" s="77"/>
      <c r="I58" s="77"/>
      <c r="J58" s="77"/>
      <c r="K58" s="77"/>
      <c r="L58" s="74"/>
      <c r="M58" s="77"/>
      <c r="N58" s="77"/>
      <c r="O58" s="74"/>
      <c r="P58" s="77"/>
      <c r="Q58" s="77"/>
      <c r="R58" s="74"/>
      <c r="S58" s="74"/>
      <c r="T58" s="74"/>
      <c r="U58" s="77"/>
      <c r="V58" s="77"/>
      <c r="W58" s="77"/>
      <c r="X58" s="77"/>
      <c r="Y58" s="74"/>
      <c r="Z58" s="77"/>
      <c r="AA58" s="77"/>
      <c r="AB58" s="74"/>
      <c r="AC58" s="77"/>
      <c r="AD58" s="77"/>
      <c r="AE58" s="74"/>
      <c r="AF58" s="74"/>
      <c r="AG58" s="75"/>
      <c r="AH58" s="50" t="s">
        <v>145</v>
      </c>
    </row>
    <row r="60" spans="2:34" ht="20">
      <c r="B60" s="117" t="s">
        <v>162</v>
      </c>
      <c r="C60" s="117"/>
      <c r="D60" s="117"/>
      <c r="E60" s="117"/>
      <c r="F60" s="117"/>
      <c r="G60" s="117"/>
      <c r="H60" s="117"/>
      <c r="I60" s="117"/>
      <c r="J60" s="117"/>
      <c r="K60" s="117"/>
      <c r="L60" s="117"/>
    </row>
    <row r="61" spans="2:34">
      <c r="B61" s="78" t="s">
        <v>93</v>
      </c>
      <c r="C61" s="78"/>
      <c r="D61" s="78"/>
      <c r="E61" s="78"/>
      <c r="F61" s="78"/>
      <c r="G61" s="88"/>
      <c r="H61" s="88"/>
      <c r="I61" s="88"/>
      <c r="J61" s="88"/>
      <c r="K61" s="88"/>
      <c r="L61" s="88"/>
      <c r="M61" s="88"/>
      <c r="N61" s="88"/>
      <c r="O61" s="88"/>
      <c r="P61" s="88"/>
      <c r="Q61" s="88"/>
      <c r="R61" s="88"/>
      <c r="S61" s="88"/>
      <c r="T61" s="88"/>
    </row>
    <row r="62" spans="2:34">
      <c r="B62" s="79"/>
      <c r="C62" s="79"/>
      <c r="D62" s="79"/>
      <c r="E62" s="79"/>
      <c r="F62" s="79"/>
      <c r="G62" s="89"/>
      <c r="H62" s="89"/>
      <c r="I62" s="89"/>
      <c r="J62" s="89"/>
      <c r="K62" s="89"/>
      <c r="L62" s="89"/>
      <c r="M62" s="89"/>
      <c r="N62" s="89"/>
      <c r="O62" s="89"/>
      <c r="P62" s="89"/>
      <c r="Q62" s="89"/>
      <c r="R62" s="89"/>
      <c r="S62" s="89"/>
      <c r="T62" s="89"/>
    </row>
    <row r="63" spans="2:34">
      <c r="B63" s="90" t="s">
        <v>124</v>
      </c>
      <c r="C63" s="90"/>
      <c r="D63" s="90"/>
      <c r="E63" s="90"/>
      <c r="F63" s="90"/>
      <c r="G63" s="80" t="str">
        <f>IF(G61="","",VLOOKUP(G61,社福実務一覧マスタ!$A$1:$C$342,2,FALSE))</f>
        <v/>
      </c>
      <c r="H63" s="80"/>
      <c r="I63" s="80"/>
      <c r="J63" s="80"/>
      <c r="K63" s="80"/>
      <c r="L63" s="80"/>
      <c r="M63" s="80"/>
      <c r="N63" s="80"/>
      <c r="O63" s="80"/>
      <c r="P63" s="80"/>
      <c r="Q63" s="80"/>
      <c r="R63" s="80"/>
      <c r="S63" s="80"/>
      <c r="T63" s="80"/>
      <c r="U63" s="80"/>
      <c r="V63" s="80"/>
      <c r="W63" s="80"/>
      <c r="X63" s="80"/>
      <c r="Y63" s="80"/>
      <c r="Z63" s="80"/>
      <c r="AA63" s="80"/>
      <c r="AB63" s="80"/>
      <c r="AC63" s="80"/>
      <c r="AD63" s="80"/>
      <c r="AE63" s="80"/>
    </row>
    <row r="64" spans="2:34">
      <c r="B64" s="90"/>
      <c r="C64" s="90"/>
      <c r="D64" s="90"/>
      <c r="E64" s="90"/>
      <c r="F64" s="9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t="s">
        <v>129</v>
      </c>
    </row>
    <row r="65" spans="2:44">
      <c r="B65" s="78" t="s">
        <v>0</v>
      </c>
      <c r="C65" s="78"/>
      <c r="D65" s="78"/>
      <c r="E65" s="78"/>
      <c r="F65" s="78"/>
      <c r="G65" s="80" t="str">
        <f>IF(G61="","",VLOOKUP(G61,社福実務一覧マスタ!$A$1:$C$342,3,FALSE))</f>
        <v/>
      </c>
      <c r="H65" s="80"/>
      <c r="I65" s="80"/>
      <c r="J65" s="80"/>
      <c r="K65" s="80"/>
      <c r="L65" s="80"/>
      <c r="M65" s="80"/>
      <c r="N65" s="80"/>
      <c r="O65" s="80"/>
      <c r="P65" s="80"/>
      <c r="Q65" s="80"/>
      <c r="R65" s="80"/>
      <c r="S65" s="80"/>
      <c r="T65" s="80"/>
      <c r="U65" s="80"/>
      <c r="V65" s="80"/>
      <c r="W65" s="80"/>
      <c r="X65" s="80"/>
      <c r="Y65" s="80"/>
      <c r="Z65" s="80"/>
      <c r="AA65" s="80"/>
      <c r="AB65" s="80"/>
      <c r="AC65" s="80"/>
      <c r="AD65" s="80"/>
      <c r="AE65" s="80"/>
    </row>
    <row r="66" spans="2:44" ht="15.5" thickBot="1">
      <c r="B66" s="79"/>
      <c r="C66" s="79"/>
      <c r="D66" s="79"/>
      <c r="E66" s="79"/>
      <c r="F66" s="79"/>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t="s">
        <v>129</v>
      </c>
    </row>
    <row r="67" spans="2:44">
      <c r="B67" s="82" t="s">
        <v>155</v>
      </c>
      <c r="C67" s="83"/>
      <c r="D67" s="83"/>
      <c r="E67" s="83"/>
      <c r="F67" s="84"/>
      <c r="G67" s="76"/>
      <c r="H67" s="76"/>
      <c r="I67" s="76"/>
      <c r="J67" s="76"/>
      <c r="K67" s="76"/>
      <c r="L67" s="72" t="s">
        <v>98</v>
      </c>
      <c r="M67" s="76"/>
      <c r="N67" s="76"/>
      <c r="O67" s="72" t="s">
        <v>99</v>
      </c>
      <c r="P67" s="76"/>
      <c r="Q67" s="76"/>
      <c r="R67" s="72" t="s">
        <v>100</v>
      </c>
      <c r="S67" s="72" t="s">
        <v>126</v>
      </c>
      <c r="T67" s="72"/>
      <c r="U67" s="76"/>
      <c r="V67" s="76"/>
      <c r="W67" s="76"/>
      <c r="X67" s="76"/>
      <c r="Y67" s="72" t="s">
        <v>98</v>
      </c>
      <c r="Z67" s="76"/>
      <c r="AA67" s="76"/>
      <c r="AB67" s="72" t="s">
        <v>99</v>
      </c>
      <c r="AC67" s="76"/>
      <c r="AD67" s="76"/>
      <c r="AE67" s="72" t="s">
        <v>100</v>
      </c>
      <c r="AF67" s="72" t="s">
        <v>127</v>
      </c>
      <c r="AG67" s="73"/>
    </row>
    <row r="68" spans="2:44" ht="15.5" thickBot="1">
      <c r="B68" s="85"/>
      <c r="C68" s="86"/>
      <c r="D68" s="86"/>
      <c r="E68" s="86"/>
      <c r="F68" s="87"/>
      <c r="G68" s="77"/>
      <c r="H68" s="77"/>
      <c r="I68" s="77"/>
      <c r="J68" s="77"/>
      <c r="K68" s="77"/>
      <c r="L68" s="74"/>
      <c r="M68" s="77"/>
      <c r="N68" s="77"/>
      <c r="O68" s="74"/>
      <c r="P68" s="77"/>
      <c r="Q68" s="77"/>
      <c r="R68" s="74"/>
      <c r="S68" s="74"/>
      <c r="T68" s="74"/>
      <c r="U68" s="77"/>
      <c r="V68" s="77"/>
      <c r="W68" s="77"/>
      <c r="X68" s="77"/>
      <c r="Y68" s="74"/>
      <c r="Z68" s="77"/>
      <c r="AA68" s="77"/>
      <c r="AB68" s="74"/>
      <c r="AC68" s="77"/>
      <c r="AD68" s="77"/>
      <c r="AE68" s="74"/>
      <c r="AF68" s="74"/>
      <c r="AG68" s="75"/>
      <c r="AH68" s="50" t="s">
        <v>145</v>
      </c>
    </row>
    <row r="71" spans="2:44" ht="26.5">
      <c r="B71" s="118" t="s">
        <v>163</v>
      </c>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row>
    <row r="73" spans="2:44" ht="26.5">
      <c r="B73" s="23" t="s">
        <v>146</v>
      </c>
    </row>
  </sheetData>
  <sheetProtection algorithmName="SHA-512" hashValue="yh7xKQ8PbrDwrjSun20PiXV2GV2aEYkKi/x2hQTsKhtuikYRoCpgPMh5pRFFDxEVF2uS9Tvv9J+HPiwQ0eDh0g==" saltValue="aqRfzy6QNH+xKs9aSwgsgQ==" spinCount="100000" sheet="1" objects="1" scenarios="1"/>
  <mergeCells count="133">
    <mergeCell ref="N18:AD18"/>
    <mergeCell ref="AH25:AM26"/>
    <mergeCell ref="B18:L18"/>
    <mergeCell ref="B30:L30"/>
    <mergeCell ref="B40:L40"/>
    <mergeCell ref="B50:L50"/>
    <mergeCell ref="B60:L60"/>
    <mergeCell ref="B71:AR71"/>
    <mergeCell ref="G4:T5"/>
    <mergeCell ref="G6:T7"/>
    <mergeCell ref="G8:T9"/>
    <mergeCell ref="B19:F20"/>
    <mergeCell ref="G19:T20"/>
    <mergeCell ref="B4:F5"/>
    <mergeCell ref="B6:F7"/>
    <mergeCell ref="B8:F9"/>
    <mergeCell ref="B10:F11"/>
    <mergeCell ref="B12:F13"/>
    <mergeCell ref="B14:F15"/>
    <mergeCell ref="G12:AG13"/>
    <mergeCell ref="G10:T11"/>
    <mergeCell ref="G14:T15"/>
    <mergeCell ref="R27:R28"/>
    <mergeCell ref="S27:T28"/>
    <mergeCell ref="B23:F24"/>
    <mergeCell ref="G21:AE22"/>
    <mergeCell ref="G23:AE24"/>
    <mergeCell ref="B25:F26"/>
    <mergeCell ref="B27:F28"/>
    <mergeCell ref="G25:K26"/>
    <mergeCell ref="L25:L26"/>
    <mergeCell ref="M25:N26"/>
    <mergeCell ref="O25:O26"/>
    <mergeCell ref="P25:Q26"/>
    <mergeCell ref="B21:F22"/>
    <mergeCell ref="B43:F44"/>
    <mergeCell ref="G43:AE44"/>
    <mergeCell ref="B45:F46"/>
    <mergeCell ref="G45:AE46"/>
    <mergeCell ref="AC37:AD38"/>
    <mergeCell ref="AE37:AE38"/>
    <mergeCell ref="AF27:AG28"/>
    <mergeCell ref="S25:U26"/>
    <mergeCell ref="B31:F32"/>
    <mergeCell ref="G31:T32"/>
    <mergeCell ref="R25:R26"/>
    <mergeCell ref="B33:F34"/>
    <mergeCell ref="G33:AE34"/>
    <mergeCell ref="U27:X28"/>
    <mergeCell ref="Y27:Y28"/>
    <mergeCell ref="Z27:AA28"/>
    <mergeCell ref="AB27:AB28"/>
    <mergeCell ref="AC27:AD28"/>
    <mergeCell ref="AE27:AE28"/>
    <mergeCell ref="G27:K28"/>
    <mergeCell ref="L27:L28"/>
    <mergeCell ref="M27:N28"/>
    <mergeCell ref="O27:O28"/>
    <mergeCell ref="P27:Q28"/>
    <mergeCell ref="B37:F38"/>
    <mergeCell ref="G37:K38"/>
    <mergeCell ref="L37:L38"/>
    <mergeCell ref="M37:N38"/>
    <mergeCell ref="O37:O38"/>
    <mergeCell ref="B35:F36"/>
    <mergeCell ref="G35:AE36"/>
    <mergeCell ref="B41:F42"/>
    <mergeCell ref="G41:T42"/>
    <mergeCell ref="U47:X48"/>
    <mergeCell ref="AF37:AG38"/>
    <mergeCell ref="R37:R38"/>
    <mergeCell ref="S37:T38"/>
    <mergeCell ref="U37:X38"/>
    <mergeCell ref="Y37:Y38"/>
    <mergeCell ref="Z37:AA38"/>
    <mergeCell ref="AB37:AB38"/>
    <mergeCell ref="P37:Q38"/>
    <mergeCell ref="B55:F56"/>
    <mergeCell ref="G55:AE56"/>
    <mergeCell ref="Z57:AA58"/>
    <mergeCell ref="AB57:AB58"/>
    <mergeCell ref="AC57:AD58"/>
    <mergeCell ref="AE57:AE58"/>
    <mergeCell ref="AF47:AG48"/>
    <mergeCell ref="B51:F52"/>
    <mergeCell ref="G51:T52"/>
    <mergeCell ref="B53:F54"/>
    <mergeCell ref="G53:AE54"/>
    <mergeCell ref="Y47:Y48"/>
    <mergeCell ref="Z47:AA48"/>
    <mergeCell ref="AB47:AB48"/>
    <mergeCell ref="AC47:AD48"/>
    <mergeCell ref="AE47:AE48"/>
    <mergeCell ref="B47:F48"/>
    <mergeCell ref="G47:K48"/>
    <mergeCell ref="L47:L48"/>
    <mergeCell ref="M47:N48"/>
    <mergeCell ref="O47:O48"/>
    <mergeCell ref="P47:Q48"/>
    <mergeCell ref="R47:R48"/>
    <mergeCell ref="S47:T48"/>
    <mergeCell ref="B61:F62"/>
    <mergeCell ref="G61:T62"/>
    <mergeCell ref="B63:F64"/>
    <mergeCell ref="G63:AE64"/>
    <mergeCell ref="B57:F58"/>
    <mergeCell ref="G57:K58"/>
    <mergeCell ref="L57:L58"/>
    <mergeCell ref="M57:N58"/>
    <mergeCell ref="O57:O58"/>
    <mergeCell ref="B65:F66"/>
    <mergeCell ref="G65:AE66"/>
    <mergeCell ref="B67:F68"/>
    <mergeCell ref="G67:K68"/>
    <mergeCell ref="L67:L68"/>
    <mergeCell ref="M67:N68"/>
    <mergeCell ref="O67:O68"/>
    <mergeCell ref="P67:Q68"/>
    <mergeCell ref="R67:R68"/>
    <mergeCell ref="S67:T68"/>
    <mergeCell ref="U67:X68"/>
    <mergeCell ref="AF57:AG58"/>
    <mergeCell ref="P57:Q58"/>
    <mergeCell ref="R57:R58"/>
    <mergeCell ref="S57:T58"/>
    <mergeCell ref="U57:X58"/>
    <mergeCell ref="Y57:Y58"/>
    <mergeCell ref="AF67:AG68"/>
    <mergeCell ref="Y67:Y68"/>
    <mergeCell ref="Z67:AA68"/>
    <mergeCell ref="AB67:AB68"/>
    <mergeCell ref="AC67:AD68"/>
    <mergeCell ref="AE67:AE68"/>
  </mergeCells>
  <phoneticPr fontId="1"/>
  <hyperlinks>
    <hyperlink ref="B18" location="'実務経験（見込）証明書①（様式9）'!A1" display="1つ目（証明書①）" xr:uid="{C275A623-DD94-470E-94D0-0C6CB498E8DE}"/>
    <hyperlink ref="B30" location="実務証明書②!A1" display="2つ目（証明書②）" xr:uid="{9FC0D26E-4BD1-47AC-A27E-DD376F0E1799}"/>
    <hyperlink ref="B40" location="実務証明書③!A1" display="3つ目（証明書③）" xr:uid="{F46783B9-B7AE-4DE2-9231-6F41FB3E5CD2}"/>
    <hyperlink ref="B50" location="実務証明書④!A1" display="4つ目（証明書④）" xr:uid="{BC8DFAC7-ABA8-487A-B146-838094182582}"/>
    <hyperlink ref="B60" location="実務証明書⑤!A1" display="5つ目（証明書⑤）" xr:uid="{661E62E9-4573-43CA-A258-C66645E582B9}"/>
    <hyperlink ref="B71" location="'実務経験（見込）申告書（様式8）'!A1" display="3.実務経験（見込）証明書 および申告書を印刷してください。" xr:uid="{0D2D7D6C-CE52-41FD-B6E2-ED4ED7452A5D}"/>
    <hyperlink ref="N18:AD18" location="'実務証明書 ＜病院・診療所職員用＞ （様式5）'!A1" display="※医療機関職員の方は様式5を印刷してください。※リンク" xr:uid="{1C93E5EE-50F5-49CA-AFC4-4B9BCFE0B707}"/>
    <hyperlink ref="B18:L18" location="'実務経験（見込）証明書①（様式4）'!A1" display="1つ目（証明書①）※リンク" xr:uid="{FA368244-FF01-4FFD-8F01-D034213CEAFE}"/>
    <hyperlink ref="B71:AR71" location="'実務経験（見込）申告書（様式3）'!A1" display="3.実務経験（見込）証明書 および申告書を印刷してください。※申告書リンク" xr:uid="{DA3E9E06-106D-4B42-B0CA-B088B5CF58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D58F-A294-4C2A-92ED-5F8BF64DC29F}">
  <sheetPr codeName="Sheet2">
    <tabColor theme="7" tint="0.39997558519241921"/>
  </sheetPr>
  <dimension ref="A1:AH47"/>
  <sheetViews>
    <sheetView showGridLines="0" topLeftCell="A7" zoomScaleNormal="100" workbookViewId="0">
      <selection sqref="A1:AH1"/>
    </sheetView>
  </sheetViews>
  <sheetFormatPr defaultRowHeight="15"/>
  <cols>
    <col min="1" max="34" width="3.19921875" customWidth="1"/>
  </cols>
  <sheetData>
    <row r="1" spans="1:34" ht="18">
      <c r="A1" s="150" t="s">
        <v>451</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ht="18">
      <c r="A2" s="150" t="s">
        <v>452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51" t="s">
        <v>130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row>
    <row r="4" spans="1:34">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1:34" ht="18">
      <c r="A5" s="1" t="s">
        <v>143</v>
      </c>
    </row>
    <row r="6" spans="1:34" ht="18.5" thickBot="1">
      <c r="A6" s="1" t="s">
        <v>131</v>
      </c>
      <c r="AB6" s="171" t="s">
        <v>144</v>
      </c>
      <c r="AC6" s="171"/>
      <c r="AD6" s="171"/>
      <c r="AE6" s="171"/>
      <c r="AF6" s="171"/>
      <c r="AG6" s="171"/>
      <c r="AH6" s="171"/>
    </row>
    <row r="7" spans="1:34">
      <c r="X7" s="160"/>
      <c r="Y7" s="72"/>
      <c r="Z7" s="72"/>
      <c r="AA7" s="72"/>
      <c r="AB7" s="72"/>
      <c r="AC7" s="72"/>
      <c r="AD7" s="72"/>
      <c r="AE7" s="72"/>
      <c r="AF7" s="72"/>
      <c r="AG7" s="72"/>
      <c r="AH7" s="73"/>
    </row>
    <row r="8" spans="1:34" ht="15.5" thickBot="1">
      <c r="P8" t="s">
        <v>132</v>
      </c>
      <c r="X8" s="161"/>
      <c r="Y8" s="74"/>
      <c r="Z8" s="74"/>
      <c r="AA8" s="74"/>
      <c r="AB8" s="74"/>
      <c r="AC8" s="74"/>
      <c r="AD8" s="74"/>
      <c r="AE8" s="74"/>
      <c r="AF8" s="74"/>
      <c r="AG8" s="74"/>
      <c r="AH8" s="75"/>
    </row>
    <row r="9" spans="1:34">
      <c r="R9" s="164" t="s">
        <v>133</v>
      </c>
      <c r="S9" s="164"/>
      <c r="T9" s="162" t="str">
        <f>IF(実務経験入力シート!G10="","",実務経験入力シート!G10)</f>
        <v/>
      </c>
      <c r="U9" s="162"/>
      <c r="V9" s="162"/>
      <c r="W9" s="162"/>
      <c r="X9" s="162"/>
      <c r="Y9" s="162"/>
      <c r="Z9" s="162"/>
      <c r="AA9" s="162"/>
      <c r="AB9" s="162"/>
      <c r="AC9" s="162"/>
      <c r="AD9" s="162"/>
      <c r="AE9" s="162"/>
      <c r="AF9" s="162"/>
      <c r="AG9" s="162"/>
      <c r="AH9" s="162"/>
    </row>
    <row r="10" spans="1:34">
      <c r="R10" s="164" t="s">
        <v>151</v>
      </c>
      <c r="S10" s="164"/>
      <c r="T10" s="163" t="str">
        <f>IF(実務経験入力シート!G12="","",実務経験入力シート!G12)</f>
        <v/>
      </c>
      <c r="U10" s="163"/>
      <c r="V10" s="163"/>
      <c r="W10" s="163"/>
      <c r="X10" s="163"/>
      <c r="Y10" s="163"/>
      <c r="Z10" s="163"/>
      <c r="AA10" s="163"/>
      <c r="AB10" s="163"/>
      <c r="AC10" s="163"/>
      <c r="AD10" s="163"/>
      <c r="AE10" s="163"/>
      <c r="AF10" s="163"/>
      <c r="AG10" s="163"/>
      <c r="AH10" s="163"/>
    </row>
    <row r="11" spans="1:34">
      <c r="T11" s="163"/>
      <c r="U11" s="163"/>
      <c r="V11" s="163"/>
      <c r="W11" s="163"/>
      <c r="X11" s="163"/>
      <c r="Y11" s="163"/>
      <c r="Z11" s="163"/>
      <c r="AA11" s="163"/>
      <c r="AB11" s="163"/>
      <c r="AC11" s="163"/>
      <c r="AD11" s="163"/>
      <c r="AE11" s="163"/>
      <c r="AF11" s="163"/>
      <c r="AG11" s="163"/>
      <c r="AH11" s="163"/>
    </row>
    <row r="12" spans="1:34">
      <c r="Q12" s="164" t="s">
        <v>152</v>
      </c>
      <c r="R12" s="164"/>
      <c r="S12" s="164"/>
      <c r="T12" s="162" t="str">
        <f>IF(実務経験入力シート!G14="","",実務経験入力シート!G14)</f>
        <v/>
      </c>
      <c r="U12" s="162"/>
      <c r="V12" s="162"/>
      <c r="W12" s="162"/>
      <c r="X12" s="162"/>
      <c r="Y12" s="162"/>
      <c r="Z12" s="162"/>
      <c r="AA12" s="162"/>
      <c r="AB12" s="162"/>
      <c r="AC12" s="162"/>
      <c r="AD12" s="162"/>
      <c r="AE12" s="162"/>
      <c r="AF12" s="162"/>
      <c r="AG12" s="162"/>
      <c r="AH12" s="162"/>
    </row>
    <row r="13" spans="1:34">
      <c r="A13" t="s">
        <v>135</v>
      </c>
    </row>
    <row r="14" spans="1:34" ht="15.5" thickBot="1">
      <c r="A14" s="152">
        <f ca="1">TODAY()</f>
        <v>45838</v>
      </c>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row>
    <row r="15" spans="1:34">
      <c r="B15" s="149" t="s">
        <v>95</v>
      </c>
      <c r="C15" s="149"/>
      <c r="D15" s="149"/>
      <c r="E15" s="149"/>
      <c r="F15" s="149"/>
      <c r="G15" s="149"/>
      <c r="H15" s="149"/>
      <c r="I15" s="149"/>
      <c r="J15" s="149" t="s">
        <v>0</v>
      </c>
      <c r="K15" s="149"/>
      <c r="L15" s="149"/>
      <c r="M15" s="149"/>
      <c r="N15" s="149"/>
      <c r="O15" s="149" t="s">
        <v>93</v>
      </c>
      <c r="P15" s="149"/>
      <c r="Q15" s="149"/>
      <c r="R15" s="149" t="s">
        <v>136</v>
      </c>
      <c r="S15" s="149"/>
      <c r="T15" s="149"/>
      <c r="U15" s="149"/>
      <c r="V15" s="149"/>
      <c r="W15" s="149"/>
      <c r="X15" s="149"/>
      <c r="Y15" s="149"/>
      <c r="Z15" s="149"/>
      <c r="AA15" s="149"/>
      <c r="AB15" s="149"/>
      <c r="AC15" s="153"/>
      <c r="AD15" s="154" t="s">
        <v>137</v>
      </c>
      <c r="AE15" s="155"/>
      <c r="AF15" s="155"/>
      <c r="AG15" s="156"/>
    </row>
    <row r="16" spans="1:34" ht="15.5" thickBot="1">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53"/>
      <c r="AD16" s="157"/>
      <c r="AE16" s="158"/>
      <c r="AF16" s="158"/>
      <c r="AG16" s="159"/>
    </row>
    <row r="17" spans="2:33">
      <c r="B17" s="149">
        <v>1</v>
      </c>
      <c r="C17" s="148" t="str">
        <f>IF(実務経験入力シート!G21="","",実務経験入力シート!G21)</f>
        <v/>
      </c>
      <c r="D17" s="148"/>
      <c r="E17" s="148"/>
      <c r="F17" s="148"/>
      <c r="G17" s="148"/>
      <c r="H17" s="148"/>
      <c r="I17" s="148"/>
      <c r="J17" s="148" t="str">
        <f>IF(実務経験入力シート!G19="", "",
  IF(実務経験入力シート!G19=24237, "相談員（医療ソーシャルワーカー等）",
    IF(実務経験入力シート!G19=24238, "退院後生活環境相談員",
      実務経験入力シート!G23
    )
  )
)</f>
        <v/>
      </c>
      <c r="K17" s="148"/>
      <c r="L17" s="148"/>
      <c r="M17" s="148"/>
      <c r="N17" s="148"/>
      <c r="O17" s="149" t="str">
        <f>IF(実務経験入力シート!G19="","",実務経験入力シート!G19)</f>
        <v/>
      </c>
      <c r="P17" s="149"/>
      <c r="Q17" s="149"/>
      <c r="R17" s="39"/>
      <c r="S17" s="40"/>
      <c r="T17" s="40"/>
      <c r="U17" s="40"/>
      <c r="V17" s="40"/>
      <c r="W17" s="40"/>
      <c r="X17" s="40"/>
      <c r="Y17" s="40"/>
      <c r="Z17" s="40"/>
      <c r="AA17" s="40"/>
      <c r="AB17" s="40"/>
      <c r="AC17" s="40"/>
      <c r="AD17" s="142"/>
      <c r="AE17" s="143"/>
      <c r="AF17" s="143"/>
      <c r="AG17" s="144"/>
    </row>
    <row r="18" spans="2:33">
      <c r="B18" s="149"/>
      <c r="C18" s="148"/>
      <c r="D18" s="148"/>
      <c r="E18" s="148"/>
      <c r="F18" s="148"/>
      <c r="G18" s="148"/>
      <c r="H18" s="148"/>
      <c r="I18" s="148"/>
      <c r="J18" s="148"/>
      <c r="K18" s="148"/>
      <c r="L18" s="148"/>
      <c r="M18" s="148"/>
      <c r="N18" s="148"/>
      <c r="O18" s="149"/>
      <c r="P18" s="149"/>
      <c r="Q18" s="149"/>
      <c r="R18" s="41"/>
      <c r="S18" s="141" t="str">
        <f>IF(OR(実務経験入力シート!G25="", 実務経験入力シート!G25=0),
   IF(OR(実務経験入力シート!G27="", 実務経験入力シート!G27=0),
      "",
      実務経験入力シート!G27),
   実務経験入力シート!G25)</f>
        <v/>
      </c>
      <c r="T18" s="141"/>
      <c r="U18" s="25" t="s">
        <v>98</v>
      </c>
      <c r="V18" s="26" t="str">
        <f>IF(OR(実務経験入力シート!M25="", 実務経験入力シート!M25=0),
   IF(OR(実務経験入力シート!M27="", 実務経験入力シート!M27=0),
      "",
      実務経験入力シート!M27),
   実務経験入力シート!M25)</f>
        <v/>
      </c>
      <c r="W18" s="25" t="s">
        <v>99</v>
      </c>
      <c r="X18" s="26" t="str">
        <f>IF(OR(実務経験入力シート!P25="", 実務経験入力シート!P25=0),
   IF(OR(実務経験入力シート!P27="", 実務経験入力シート!P27=0),
      "",
      実務経験入力シート!P27),
   実務経験入力シート!P25)</f>
        <v/>
      </c>
      <c r="Y18" s="25" t="s">
        <v>100</v>
      </c>
      <c r="Z18" s="25" t="s">
        <v>148</v>
      </c>
      <c r="AA18" s="25" t="str">
        <f>IF(U19="","現在","")</f>
        <v>現在</v>
      </c>
      <c r="AB18" s="25"/>
      <c r="AC18" s="25"/>
      <c r="AD18" s="135"/>
      <c r="AE18" s="136"/>
      <c r="AF18" s="136"/>
      <c r="AG18" s="137"/>
    </row>
    <row r="19" spans="2:33">
      <c r="B19" s="149"/>
      <c r="C19" s="148"/>
      <c r="D19" s="148"/>
      <c r="E19" s="148"/>
      <c r="F19" s="148"/>
      <c r="G19" s="148"/>
      <c r="H19" s="148"/>
      <c r="I19" s="148"/>
      <c r="J19" s="148"/>
      <c r="K19" s="148"/>
      <c r="L19" s="148"/>
      <c r="M19" s="148"/>
      <c r="N19" s="148"/>
      <c r="O19" s="149"/>
      <c r="P19" s="149"/>
      <c r="Q19" s="149"/>
      <c r="R19" s="41"/>
      <c r="S19" s="25"/>
      <c r="T19" s="25"/>
      <c r="U19" s="141" t="str">
        <f>IF(実務経験入力シート!U27="","",実務経験入力シート!U27)</f>
        <v/>
      </c>
      <c r="V19" s="141"/>
      <c r="W19" s="25" t="s">
        <v>98</v>
      </c>
      <c r="X19" s="25" t="str">
        <f>IF(実務経験入力シート!Z27="","",実務経験入力シート!Z27)</f>
        <v/>
      </c>
      <c r="Y19" s="25" t="s">
        <v>99</v>
      </c>
      <c r="Z19" s="25" t="str">
        <f>IF(実務経験入力シート!AC27="","",実務経験入力シート!AC27)</f>
        <v/>
      </c>
      <c r="AA19" s="25" t="s">
        <v>100</v>
      </c>
      <c r="AB19" s="25"/>
      <c r="AC19" s="25"/>
      <c r="AD19" s="135"/>
      <c r="AE19" s="136"/>
      <c r="AF19" s="136"/>
      <c r="AG19" s="137"/>
    </row>
    <row r="20" spans="2:33" ht="15.5" thickBot="1">
      <c r="B20" s="149"/>
      <c r="C20" s="148"/>
      <c r="D20" s="148"/>
      <c r="E20" s="148"/>
      <c r="F20" s="148"/>
      <c r="G20" s="148"/>
      <c r="H20" s="148"/>
      <c r="I20" s="148"/>
      <c r="J20" s="148"/>
      <c r="K20" s="148"/>
      <c r="L20" s="148"/>
      <c r="M20" s="148"/>
      <c r="N20" s="148"/>
      <c r="O20" s="149"/>
      <c r="P20" s="149"/>
      <c r="Q20" s="149"/>
      <c r="R20" s="42"/>
      <c r="S20" s="43"/>
      <c r="T20" s="43"/>
      <c r="U20" s="43"/>
      <c r="V20" s="43"/>
      <c r="W20" s="43"/>
      <c r="X20" s="43"/>
      <c r="Y20" s="43"/>
      <c r="Z20" s="43"/>
      <c r="AA20" s="43"/>
      <c r="AB20" s="43"/>
      <c r="AC20" s="43"/>
      <c r="AD20" s="145"/>
      <c r="AE20" s="146"/>
      <c r="AF20" s="146"/>
      <c r="AG20" s="147"/>
    </row>
    <row r="21" spans="2:33">
      <c r="B21" s="149">
        <v>2</v>
      </c>
      <c r="C21" s="165" t="str">
        <f>IF(実務経験入力シート!G33="","",実務経験入力シート!G33)</f>
        <v/>
      </c>
      <c r="D21" s="165"/>
      <c r="E21" s="165"/>
      <c r="F21" s="165"/>
      <c r="G21" s="165"/>
      <c r="H21" s="165"/>
      <c r="I21" s="165"/>
      <c r="J21" s="165" t="str">
        <f>IF(実務経験入力シート!G35="","",実務経験入力シート!G35)</f>
        <v/>
      </c>
      <c r="K21" s="165"/>
      <c r="L21" s="165"/>
      <c r="M21" s="165"/>
      <c r="N21" s="165"/>
      <c r="O21" s="149" t="str">
        <f>IF(実務経験入力シート!G31="","",実務経験入力シート!G31)</f>
        <v/>
      </c>
      <c r="P21" s="149"/>
      <c r="Q21" s="149"/>
      <c r="R21" s="39"/>
      <c r="S21" s="40"/>
      <c r="T21" s="40"/>
      <c r="U21" s="40"/>
      <c r="V21" s="40"/>
      <c r="W21" s="40"/>
      <c r="X21" s="40"/>
      <c r="Y21" s="40"/>
      <c r="Z21" s="40"/>
      <c r="AA21" s="40"/>
      <c r="AB21" s="40"/>
      <c r="AC21" s="40"/>
      <c r="AD21" s="132"/>
      <c r="AE21" s="133"/>
      <c r="AF21" s="133"/>
      <c r="AG21" s="134"/>
    </row>
    <row r="22" spans="2:33">
      <c r="B22" s="149"/>
      <c r="C22" s="165"/>
      <c r="D22" s="165"/>
      <c r="E22" s="165"/>
      <c r="F22" s="165"/>
      <c r="G22" s="165"/>
      <c r="H22" s="165"/>
      <c r="I22" s="165"/>
      <c r="J22" s="165"/>
      <c r="K22" s="165"/>
      <c r="L22" s="165"/>
      <c r="M22" s="165"/>
      <c r="N22" s="165"/>
      <c r="O22" s="149"/>
      <c r="P22" s="149"/>
      <c r="Q22" s="149"/>
      <c r="R22" s="41"/>
      <c r="S22" s="141" t="str">
        <f>IF(実務経験入力シート!G37="","",実務経験入力シート!G37)</f>
        <v/>
      </c>
      <c r="T22" s="141"/>
      <c r="U22" s="25" t="s">
        <v>98</v>
      </c>
      <c r="V22" s="26" t="str">
        <f>IF(実務経験入力シート!M37="","",実務経験入力シート!M37)</f>
        <v/>
      </c>
      <c r="W22" s="25" t="s">
        <v>99</v>
      </c>
      <c r="X22" s="26" t="str">
        <f>IF(実務経験入力シート!P37="","",実務経験入力シート!P37)</f>
        <v/>
      </c>
      <c r="Y22" s="25" t="s">
        <v>100</v>
      </c>
      <c r="Z22" s="25" t="s">
        <v>148</v>
      </c>
      <c r="AA22" s="25"/>
      <c r="AB22" s="25"/>
      <c r="AC22" s="25"/>
      <c r="AD22" s="135"/>
      <c r="AE22" s="136"/>
      <c r="AF22" s="136"/>
      <c r="AG22" s="137"/>
    </row>
    <row r="23" spans="2:33">
      <c r="B23" s="149"/>
      <c r="C23" s="165"/>
      <c r="D23" s="165"/>
      <c r="E23" s="165"/>
      <c r="F23" s="165"/>
      <c r="G23" s="165"/>
      <c r="H23" s="165"/>
      <c r="I23" s="165"/>
      <c r="J23" s="165"/>
      <c r="K23" s="165"/>
      <c r="L23" s="165"/>
      <c r="M23" s="165"/>
      <c r="N23" s="165"/>
      <c r="O23" s="149"/>
      <c r="P23" s="149"/>
      <c r="Q23" s="149"/>
      <c r="R23" s="41"/>
      <c r="S23" s="25"/>
      <c r="T23" s="25"/>
      <c r="U23" s="141" t="str">
        <f>IF(実務経験入力シート!U37="","",実務経験入力シート!U37)</f>
        <v/>
      </c>
      <c r="V23" s="141"/>
      <c r="W23" s="25" t="s">
        <v>98</v>
      </c>
      <c r="X23" s="25" t="str">
        <f>IF(実務経験入力シート!Z37="","",実務経験入力シート!Z37)</f>
        <v/>
      </c>
      <c r="Y23" s="25" t="s">
        <v>99</v>
      </c>
      <c r="Z23" s="25" t="str">
        <f>IF(実務経験入力シート!AC37="","",実務経験入力シート!AC37)</f>
        <v/>
      </c>
      <c r="AA23" s="25" t="s">
        <v>100</v>
      </c>
      <c r="AB23" s="25"/>
      <c r="AC23" s="25"/>
      <c r="AD23" s="135"/>
      <c r="AE23" s="136"/>
      <c r="AF23" s="136"/>
      <c r="AG23" s="137"/>
    </row>
    <row r="24" spans="2:33" ht="15.5" thickBot="1">
      <c r="B24" s="149"/>
      <c r="C24" s="165"/>
      <c r="D24" s="165"/>
      <c r="E24" s="165"/>
      <c r="F24" s="165"/>
      <c r="G24" s="165"/>
      <c r="H24" s="165"/>
      <c r="I24" s="165"/>
      <c r="J24" s="165"/>
      <c r="K24" s="165"/>
      <c r="L24" s="165"/>
      <c r="M24" s="165"/>
      <c r="N24" s="165"/>
      <c r="O24" s="149"/>
      <c r="P24" s="149"/>
      <c r="Q24" s="149"/>
      <c r="R24" s="42"/>
      <c r="S24" s="43"/>
      <c r="T24" s="43"/>
      <c r="U24" s="43"/>
      <c r="V24" s="43"/>
      <c r="W24" s="43"/>
      <c r="X24" s="43"/>
      <c r="Y24" s="43"/>
      <c r="Z24" s="43"/>
      <c r="AA24" s="43"/>
      <c r="AB24" s="43"/>
      <c r="AC24" s="43"/>
      <c r="AD24" s="138"/>
      <c r="AE24" s="139"/>
      <c r="AF24" s="139"/>
      <c r="AG24" s="140"/>
    </row>
    <row r="25" spans="2:33">
      <c r="B25" s="149">
        <v>3</v>
      </c>
      <c r="C25" s="165" t="str">
        <f>IF(実務経験入力シート!G43="","",実務経験入力シート!G43)</f>
        <v/>
      </c>
      <c r="D25" s="165"/>
      <c r="E25" s="165"/>
      <c r="F25" s="165"/>
      <c r="G25" s="165"/>
      <c r="H25" s="165"/>
      <c r="I25" s="165"/>
      <c r="J25" s="165" t="str">
        <f>IF(実務経験入力シート!G45="","",実務経験入力シート!G45)</f>
        <v/>
      </c>
      <c r="K25" s="165"/>
      <c r="L25" s="165"/>
      <c r="M25" s="165"/>
      <c r="N25" s="165"/>
      <c r="O25" s="149" t="str">
        <f>IF(実務経験入力シート!G41="","",実務経験入力シート!G41)</f>
        <v/>
      </c>
      <c r="P25" s="149"/>
      <c r="Q25" s="149"/>
      <c r="R25" s="39"/>
      <c r="S25" s="40"/>
      <c r="T25" s="40"/>
      <c r="U25" s="40"/>
      <c r="V25" s="40"/>
      <c r="W25" s="40"/>
      <c r="X25" s="40"/>
      <c r="Y25" s="40"/>
      <c r="Z25" s="40"/>
      <c r="AA25" s="40"/>
      <c r="AB25" s="40"/>
      <c r="AC25" s="40"/>
      <c r="AD25" s="142"/>
      <c r="AE25" s="143"/>
      <c r="AF25" s="143"/>
      <c r="AG25" s="144"/>
    </row>
    <row r="26" spans="2:33">
      <c r="B26" s="149"/>
      <c r="C26" s="165"/>
      <c r="D26" s="165"/>
      <c r="E26" s="165"/>
      <c r="F26" s="165"/>
      <c r="G26" s="165"/>
      <c r="H26" s="165"/>
      <c r="I26" s="165"/>
      <c r="J26" s="165"/>
      <c r="K26" s="165"/>
      <c r="L26" s="165"/>
      <c r="M26" s="165"/>
      <c r="N26" s="165"/>
      <c r="O26" s="149"/>
      <c r="P26" s="149"/>
      <c r="Q26" s="149"/>
      <c r="R26" s="41"/>
      <c r="S26" s="141" t="str">
        <f>IF(実務経験入力シート!G47="","",実務経験入力シート!G47)</f>
        <v/>
      </c>
      <c r="T26" s="141"/>
      <c r="U26" s="25" t="s">
        <v>98</v>
      </c>
      <c r="V26" s="26" t="str">
        <f>IF(実務経験入力シート!M47="","",実務経験入力シート!M47)</f>
        <v/>
      </c>
      <c r="W26" s="25" t="s">
        <v>99</v>
      </c>
      <c r="X26" s="26" t="str">
        <f>IF(実務経験入力シート!P47="","",実務経験入力シート!P47)</f>
        <v/>
      </c>
      <c r="Y26" s="25" t="s">
        <v>100</v>
      </c>
      <c r="Z26" s="25" t="s">
        <v>148</v>
      </c>
      <c r="AA26" s="25"/>
      <c r="AB26" s="25"/>
      <c r="AC26" s="25"/>
      <c r="AD26" s="135"/>
      <c r="AE26" s="136"/>
      <c r="AF26" s="136"/>
      <c r="AG26" s="137"/>
    </row>
    <row r="27" spans="2:33">
      <c r="B27" s="149"/>
      <c r="C27" s="165"/>
      <c r="D27" s="165"/>
      <c r="E27" s="165"/>
      <c r="F27" s="165"/>
      <c r="G27" s="165"/>
      <c r="H27" s="165"/>
      <c r="I27" s="165"/>
      <c r="J27" s="165"/>
      <c r="K27" s="165"/>
      <c r="L27" s="165"/>
      <c r="M27" s="165"/>
      <c r="N27" s="165"/>
      <c r="O27" s="149"/>
      <c r="P27" s="149"/>
      <c r="Q27" s="149"/>
      <c r="R27" s="41"/>
      <c r="S27" s="25"/>
      <c r="T27" s="25"/>
      <c r="U27" s="141" t="str">
        <f>IF(実務経験入力シート!U47="","",実務経験入力シート!U47)</f>
        <v/>
      </c>
      <c r="V27" s="141"/>
      <c r="W27" s="25" t="s">
        <v>98</v>
      </c>
      <c r="X27" s="25" t="str">
        <f>IF(実務経験入力シート!Z47="","",実務経験入力シート!Z47)</f>
        <v/>
      </c>
      <c r="Y27" s="25" t="s">
        <v>99</v>
      </c>
      <c r="Z27" s="25" t="str">
        <f>IF(実務経験入力シート!AC47="","",実務経験入力シート!AC47)</f>
        <v/>
      </c>
      <c r="AA27" s="25" t="s">
        <v>100</v>
      </c>
      <c r="AB27" s="25"/>
      <c r="AC27" s="25"/>
      <c r="AD27" s="135"/>
      <c r="AE27" s="136"/>
      <c r="AF27" s="136"/>
      <c r="AG27" s="137"/>
    </row>
    <row r="28" spans="2:33" ht="15.5" thickBot="1">
      <c r="B28" s="149"/>
      <c r="C28" s="165"/>
      <c r="D28" s="165"/>
      <c r="E28" s="165"/>
      <c r="F28" s="165"/>
      <c r="G28" s="165"/>
      <c r="H28" s="165"/>
      <c r="I28" s="165"/>
      <c r="J28" s="165"/>
      <c r="K28" s="165"/>
      <c r="L28" s="165"/>
      <c r="M28" s="165"/>
      <c r="N28" s="165"/>
      <c r="O28" s="149"/>
      <c r="P28" s="149"/>
      <c r="Q28" s="149"/>
      <c r="R28" s="42"/>
      <c r="S28" s="43"/>
      <c r="T28" s="43"/>
      <c r="U28" s="43"/>
      <c r="V28" s="43"/>
      <c r="W28" s="43"/>
      <c r="X28" s="43"/>
      <c r="Y28" s="43"/>
      <c r="Z28" s="43"/>
      <c r="AA28" s="43"/>
      <c r="AB28" s="43"/>
      <c r="AC28" s="43"/>
      <c r="AD28" s="145"/>
      <c r="AE28" s="146"/>
      <c r="AF28" s="146"/>
      <c r="AG28" s="147"/>
    </row>
    <row r="29" spans="2:33">
      <c r="B29" s="149">
        <v>4</v>
      </c>
      <c r="C29" s="165" t="str">
        <f>IF(実務経験入力シート!G53="","",実務経験入力シート!G53)</f>
        <v/>
      </c>
      <c r="D29" s="165"/>
      <c r="E29" s="165"/>
      <c r="F29" s="165"/>
      <c r="G29" s="165"/>
      <c r="H29" s="165"/>
      <c r="I29" s="165"/>
      <c r="J29" s="165" t="str">
        <f>IF(実務経験入力シート!G55="","",実務経験入力シート!G55)</f>
        <v/>
      </c>
      <c r="K29" s="165"/>
      <c r="L29" s="165"/>
      <c r="M29" s="165"/>
      <c r="N29" s="165"/>
      <c r="O29" s="149" t="str">
        <f>IF(実務経験入力シート!G51="","",実務経験入力シート!G51)</f>
        <v/>
      </c>
      <c r="P29" s="149"/>
      <c r="Q29" s="149"/>
      <c r="R29" s="39"/>
      <c r="S29" s="40"/>
      <c r="T29" s="40"/>
      <c r="U29" s="40"/>
      <c r="V29" s="40"/>
      <c r="W29" s="40"/>
      <c r="X29" s="40"/>
      <c r="Y29" s="40"/>
      <c r="Z29" s="40"/>
      <c r="AA29" s="40"/>
      <c r="AB29" s="40"/>
      <c r="AC29" s="40"/>
      <c r="AD29" s="142"/>
      <c r="AE29" s="143"/>
      <c r="AF29" s="143"/>
      <c r="AG29" s="144"/>
    </row>
    <row r="30" spans="2:33">
      <c r="B30" s="149"/>
      <c r="C30" s="165"/>
      <c r="D30" s="165"/>
      <c r="E30" s="165"/>
      <c r="F30" s="165"/>
      <c r="G30" s="165"/>
      <c r="H30" s="165"/>
      <c r="I30" s="165"/>
      <c r="J30" s="165"/>
      <c r="K30" s="165"/>
      <c r="L30" s="165"/>
      <c r="M30" s="165"/>
      <c r="N30" s="165"/>
      <c r="O30" s="149"/>
      <c r="P30" s="149"/>
      <c r="Q30" s="149"/>
      <c r="R30" s="41"/>
      <c r="S30" s="141" t="str">
        <f>IF(実務経験入力シート!G57="","",実務経験入力シート!G57)</f>
        <v/>
      </c>
      <c r="T30" s="141"/>
      <c r="U30" s="25" t="s">
        <v>98</v>
      </c>
      <c r="V30" s="26" t="str">
        <f>IF(実務経験入力シート!M57="","",実務経験入力シート!M57)</f>
        <v/>
      </c>
      <c r="W30" s="25" t="s">
        <v>99</v>
      </c>
      <c r="X30" s="26" t="str">
        <f>IF(実務経験入力シート!P57="","",実務経験入力シート!P57)</f>
        <v/>
      </c>
      <c r="Y30" s="25" t="s">
        <v>100</v>
      </c>
      <c r="Z30" s="25" t="s">
        <v>148</v>
      </c>
      <c r="AA30" s="25"/>
      <c r="AB30" s="25"/>
      <c r="AC30" s="25"/>
      <c r="AD30" s="135"/>
      <c r="AE30" s="136"/>
      <c r="AF30" s="136"/>
      <c r="AG30" s="137"/>
    </row>
    <row r="31" spans="2:33">
      <c r="B31" s="149"/>
      <c r="C31" s="165"/>
      <c r="D31" s="165"/>
      <c r="E31" s="165"/>
      <c r="F31" s="165"/>
      <c r="G31" s="165"/>
      <c r="H31" s="165"/>
      <c r="I31" s="165"/>
      <c r="J31" s="165"/>
      <c r="K31" s="165"/>
      <c r="L31" s="165"/>
      <c r="M31" s="165"/>
      <c r="N31" s="165"/>
      <c r="O31" s="149"/>
      <c r="P31" s="149"/>
      <c r="Q31" s="149"/>
      <c r="R31" s="41"/>
      <c r="S31" s="25"/>
      <c r="T31" s="25"/>
      <c r="U31" s="141" t="str">
        <f>IF(実務経験入力シート!U57="","",実務経験入力シート!U57)</f>
        <v/>
      </c>
      <c r="V31" s="141"/>
      <c r="W31" s="25" t="s">
        <v>98</v>
      </c>
      <c r="X31" s="25" t="str">
        <f>IF(実務経験入力シート!Z57="","",実務経験入力シート!Z57)</f>
        <v/>
      </c>
      <c r="Y31" s="25" t="s">
        <v>99</v>
      </c>
      <c r="Z31" s="25" t="str">
        <f>IF(実務経験入力シート!AC57="","",実務経験入力シート!AC57)</f>
        <v/>
      </c>
      <c r="AA31" s="25" t="s">
        <v>100</v>
      </c>
      <c r="AB31" s="25"/>
      <c r="AC31" s="25"/>
      <c r="AD31" s="135"/>
      <c r="AE31" s="136"/>
      <c r="AF31" s="136"/>
      <c r="AG31" s="137"/>
    </row>
    <row r="32" spans="2:33" ht="15.5" thickBot="1">
      <c r="B32" s="149"/>
      <c r="C32" s="165"/>
      <c r="D32" s="165"/>
      <c r="E32" s="165"/>
      <c r="F32" s="165"/>
      <c r="G32" s="165"/>
      <c r="H32" s="165"/>
      <c r="I32" s="165"/>
      <c r="J32" s="165"/>
      <c r="K32" s="165"/>
      <c r="L32" s="165"/>
      <c r="M32" s="165"/>
      <c r="N32" s="165"/>
      <c r="O32" s="149"/>
      <c r="P32" s="149"/>
      <c r="Q32" s="149"/>
      <c r="R32" s="42"/>
      <c r="S32" s="43"/>
      <c r="T32" s="43"/>
      <c r="U32" s="43"/>
      <c r="V32" s="43"/>
      <c r="W32" s="43"/>
      <c r="X32" s="43"/>
      <c r="Y32" s="43"/>
      <c r="Z32" s="43"/>
      <c r="AA32" s="43"/>
      <c r="AB32" s="43"/>
      <c r="AC32" s="43"/>
      <c r="AD32" s="145"/>
      <c r="AE32" s="146"/>
      <c r="AF32" s="146"/>
      <c r="AG32" s="147"/>
    </row>
    <row r="33" spans="1:34">
      <c r="B33" s="149">
        <v>5</v>
      </c>
      <c r="C33" s="165" t="str">
        <f>IF(実務経験入力シート!G63="","",実務経験入力シート!G63)</f>
        <v/>
      </c>
      <c r="D33" s="165"/>
      <c r="E33" s="165"/>
      <c r="F33" s="165"/>
      <c r="G33" s="165"/>
      <c r="H33" s="165"/>
      <c r="I33" s="165"/>
      <c r="J33" s="165" t="str">
        <f>IF(実務経験入力シート!G65="","",実務経験入力シート!G65)</f>
        <v/>
      </c>
      <c r="K33" s="165"/>
      <c r="L33" s="165"/>
      <c r="M33" s="165"/>
      <c r="N33" s="165"/>
      <c r="O33" s="149" t="str">
        <f>IF(実務経験入力シート!G61="","",実務経験入力シート!G61)</f>
        <v/>
      </c>
      <c r="P33" s="149"/>
      <c r="Q33" s="149"/>
      <c r="R33" s="39"/>
      <c r="S33" s="40"/>
      <c r="T33" s="40"/>
      <c r="U33" s="40"/>
      <c r="V33" s="40"/>
      <c r="W33" s="40"/>
      <c r="X33" s="40"/>
      <c r="Y33" s="40"/>
      <c r="Z33" s="40"/>
      <c r="AA33" s="40"/>
      <c r="AB33" s="40"/>
      <c r="AC33" s="40"/>
      <c r="AD33" s="132"/>
      <c r="AE33" s="133"/>
      <c r="AF33" s="133"/>
      <c r="AG33" s="134"/>
    </row>
    <row r="34" spans="1:34">
      <c r="B34" s="149"/>
      <c r="C34" s="165"/>
      <c r="D34" s="165"/>
      <c r="E34" s="165"/>
      <c r="F34" s="165"/>
      <c r="G34" s="165"/>
      <c r="H34" s="165"/>
      <c r="I34" s="165"/>
      <c r="J34" s="165"/>
      <c r="K34" s="165"/>
      <c r="L34" s="165"/>
      <c r="M34" s="165"/>
      <c r="N34" s="165"/>
      <c r="O34" s="149"/>
      <c r="P34" s="149"/>
      <c r="Q34" s="149"/>
      <c r="R34" s="41"/>
      <c r="S34" s="141" t="str">
        <f>IF(実務経験入力シート!G67="","",実務経験入力シート!G67)</f>
        <v/>
      </c>
      <c r="T34" s="141"/>
      <c r="U34" s="25" t="s">
        <v>98</v>
      </c>
      <c r="V34" s="26" t="str">
        <f>IF(実務経験入力シート!M67="","",実務経験入力シート!M67)</f>
        <v/>
      </c>
      <c r="W34" s="25" t="s">
        <v>99</v>
      </c>
      <c r="X34" s="26" t="str">
        <f>IF(実務経験入力シート!P67="","",実務経験入力シート!P67)</f>
        <v/>
      </c>
      <c r="Y34" s="25" t="s">
        <v>100</v>
      </c>
      <c r="Z34" s="25" t="s">
        <v>148</v>
      </c>
      <c r="AA34" s="25"/>
      <c r="AB34" s="25"/>
      <c r="AC34" s="25"/>
      <c r="AD34" s="135"/>
      <c r="AE34" s="136"/>
      <c r="AF34" s="136"/>
      <c r="AG34" s="137"/>
    </row>
    <row r="35" spans="1:34">
      <c r="B35" s="149"/>
      <c r="C35" s="165"/>
      <c r="D35" s="165"/>
      <c r="E35" s="165"/>
      <c r="F35" s="165"/>
      <c r="G35" s="165"/>
      <c r="H35" s="165"/>
      <c r="I35" s="165"/>
      <c r="J35" s="165"/>
      <c r="K35" s="165"/>
      <c r="L35" s="165"/>
      <c r="M35" s="165"/>
      <c r="N35" s="165"/>
      <c r="O35" s="149"/>
      <c r="P35" s="149"/>
      <c r="Q35" s="149"/>
      <c r="R35" s="41"/>
      <c r="S35" s="25"/>
      <c r="T35" s="25"/>
      <c r="U35" s="141" t="str">
        <f>IF(実務経験入力シート!U67="","",実務経験入力シート!U67)</f>
        <v/>
      </c>
      <c r="V35" s="141"/>
      <c r="W35" s="25" t="s">
        <v>98</v>
      </c>
      <c r="X35" s="25" t="str">
        <f>IF(実務経験入力シート!Z67="","",実務経験入力シート!Z67)</f>
        <v/>
      </c>
      <c r="Y35" s="25" t="s">
        <v>99</v>
      </c>
      <c r="Z35" s="25" t="str">
        <f>IF(実務経験入力シート!AC67="","",実務経験入力シート!AC67)</f>
        <v/>
      </c>
      <c r="AA35" s="25" t="s">
        <v>100</v>
      </c>
      <c r="AB35" s="25"/>
      <c r="AC35" s="25"/>
      <c r="AD35" s="135"/>
      <c r="AE35" s="136"/>
      <c r="AF35" s="136"/>
      <c r="AG35" s="137"/>
    </row>
    <row r="36" spans="1:34" ht="15.5" thickBot="1">
      <c r="B36" s="149"/>
      <c r="C36" s="165"/>
      <c r="D36" s="165"/>
      <c r="E36" s="165"/>
      <c r="F36" s="165"/>
      <c r="G36" s="165"/>
      <c r="H36" s="165"/>
      <c r="I36" s="165"/>
      <c r="J36" s="165"/>
      <c r="K36" s="165"/>
      <c r="L36" s="165"/>
      <c r="M36" s="165"/>
      <c r="N36" s="165"/>
      <c r="O36" s="149"/>
      <c r="P36" s="149"/>
      <c r="Q36" s="149"/>
      <c r="R36" s="42"/>
      <c r="S36" s="43"/>
      <c r="T36" s="43"/>
      <c r="U36" s="43"/>
      <c r="V36" s="43"/>
      <c r="W36" s="43"/>
      <c r="X36" s="43"/>
      <c r="Y36" s="43"/>
      <c r="Z36" s="43"/>
      <c r="AA36" s="43"/>
      <c r="AB36" s="43"/>
      <c r="AC36" s="43"/>
      <c r="AD36" s="145"/>
      <c r="AE36" s="146"/>
      <c r="AF36" s="146"/>
      <c r="AG36" s="147"/>
    </row>
    <row r="37" spans="1:34">
      <c r="B37" s="18" t="s">
        <v>115</v>
      </c>
      <c r="C37" t="s">
        <v>138</v>
      </c>
    </row>
    <row r="38" spans="1:34">
      <c r="B38" s="18" t="s">
        <v>117</v>
      </c>
      <c r="C38" t="s">
        <v>453</v>
      </c>
    </row>
    <row r="39" spans="1:34">
      <c r="B39" s="19"/>
      <c r="C39" t="s">
        <v>139</v>
      </c>
    </row>
    <row r="40" spans="1:34">
      <c r="B40" s="18" t="s">
        <v>118</v>
      </c>
      <c r="C40" t="s">
        <v>140</v>
      </c>
    </row>
    <row r="41" spans="1:34">
      <c r="B41" s="18" t="s">
        <v>141</v>
      </c>
      <c r="C41" t="s">
        <v>142</v>
      </c>
    </row>
    <row r="42" spans="1:34" s="24" customFormat="1" ht="13">
      <c r="A42" s="31"/>
      <c r="B42" s="36" t="str">
        <f>IF(C42="","","現")</f>
        <v/>
      </c>
      <c r="C42" s="169" t="str">
        <f>IF(実務経験入力シート!G25="","",DATE(実務経験入力シート!G25,実務経験入力シート!M25,実務経験入力シート!P25))</f>
        <v/>
      </c>
      <c r="D42" s="169"/>
      <c r="E42" s="169"/>
      <c r="F42" s="169"/>
      <c r="G42" s="169"/>
      <c r="H42" s="57" t="str">
        <f t="shared" ref="H42:H47" si="0">IF(C42="","","～")</f>
        <v/>
      </c>
      <c r="I42" s="169" t="str">
        <f>IF(C42="","","2026/3/31")</f>
        <v/>
      </c>
      <c r="J42" s="170"/>
      <c r="K42" s="170"/>
      <c r="L42" s="170"/>
      <c r="M42" s="170"/>
      <c r="N42" s="27" t="str">
        <f t="shared" ref="N42:N47" si="1">IF(C42="","","=")</f>
        <v/>
      </c>
      <c r="O42" s="64" t="str">
        <f>IF(C42="","",DATEDIF(DATE(実務経験入力シート!G25,実務経験入力シート!M25,実務経験入力シート!P25),DATE(2026,3,31)+1,"Y"))</f>
        <v/>
      </c>
      <c r="P42" s="28" t="str">
        <f>IF(C42="","","年")</f>
        <v/>
      </c>
      <c r="Q42" s="67" t="str">
        <f>IF(I42="","",DATEDIF(DATE(実務経験入力シート!G25,実務経験入力シート!M25,実務経験入力シート!P25),DATE(2026,3,31)+1,"YM"))</f>
        <v/>
      </c>
      <c r="R42" s="28" t="str">
        <f>IF(I42="","","ヶ月（2026/3/31までで）")</f>
        <v/>
      </c>
      <c r="S42" s="61"/>
      <c r="T42" s="61"/>
      <c r="U42" s="44"/>
      <c r="V42" s="44"/>
      <c r="W42" s="28"/>
      <c r="X42" s="28"/>
      <c r="Y42" s="28"/>
      <c r="Z42" s="28"/>
      <c r="AA42" s="28"/>
      <c r="AB42" s="28"/>
      <c r="AC42" s="28"/>
      <c r="AD42" s="28"/>
      <c r="AE42" s="28"/>
      <c r="AF42" s="28"/>
      <c r="AG42" s="28"/>
      <c r="AH42" s="29"/>
    </row>
    <row r="43" spans="1:34" s="24" customFormat="1" ht="13">
      <c r="A43" s="31"/>
      <c r="B43" s="37" t="str">
        <f>IF(C43="","","過")</f>
        <v/>
      </c>
      <c r="C43" s="129" t="str">
        <f>IF(実務経験入力シート!G27="","",DATE(実務経験入力シート!G27,実務経験入力シート!M27,実務経験入力シート!P27))</f>
        <v/>
      </c>
      <c r="D43" s="130"/>
      <c r="E43" s="130"/>
      <c r="F43" s="130"/>
      <c r="G43" s="130"/>
      <c r="H43" s="56" t="str">
        <f t="shared" si="0"/>
        <v/>
      </c>
      <c r="I43" s="129" t="str">
        <f>IF(C43="","",DATE(実務経験入力シート!U27,実務経験入力シート!Z27,実務経験入力シート!AC27))</f>
        <v/>
      </c>
      <c r="J43" s="130"/>
      <c r="K43" s="130"/>
      <c r="L43" s="130"/>
      <c r="M43" s="130"/>
      <c r="N43" s="30" t="str">
        <f t="shared" si="1"/>
        <v/>
      </c>
      <c r="O43" s="65" t="str">
        <f>IF(C43="","",DATEDIF(DATE(実務経験入力シート!G27,実務経験入力シート!M27,実務経験入力シート!P27),DATE(実務経験入力シート!U27,実務経験入力シート!Z27,実務経験入力シート!AC27)+1,"Y"))</f>
        <v/>
      </c>
      <c r="P43" s="24" t="str">
        <f t="shared" ref="P43:P47" si="2">IF(C43="","","年")</f>
        <v/>
      </c>
      <c r="Q43" s="68" t="str">
        <f>IF(C43="","",DATEDIF(DATE(実務経験入力シート!G27,実務経験入力シート!M27,実務経験入力シート!P27),DATE(実務経験入力シート!U27,実務経験入力シート!Z27,実務経験入力シート!AC27)+1,"YM"))</f>
        <v/>
      </c>
      <c r="R43" s="24" t="str">
        <f t="shared" ref="R43:R47" si="3">IF(I43="","","ヶ月")</f>
        <v/>
      </c>
      <c r="S43" s="62"/>
      <c r="T43" s="62"/>
      <c r="U43" s="45"/>
      <c r="V43" s="45"/>
      <c r="W43" s="31"/>
      <c r="X43" s="31"/>
      <c r="Y43" s="31"/>
      <c r="Z43" s="31"/>
      <c r="AA43" s="31"/>
      <c r="AB43" s="31"/>
      <c r="AC43" s="31"/>
      <c r="AD43" s="31"/>
      <c r="AE43" s="31"/>
      <c r="AF43" s="31"/>
      <c r="AG43" s="31"/>
      <c r="AH43" s="32"/>
    </row>
    <row r="44" spans="1:34" s="24" customFormat="1" ht="13">
      <c r="A44" s="31"/>
      <c r="B44" s="37" t="str">
        <f>IF(C44="","","過")</f>
        <v/>
      </c>
      <c r="C44" s="129" t="str">
        <f>IF(実務経験入力シート!G37="","",DATE(実務経験入力シート!G37,実務経験入力シート!M37,実務経験入力シート!P37))</f>
        <v/>
      </c>
      <c r="D44" s="130"/>
      <c r="E44" s="130"/>
      <c r="F44" s="130"/>
      <c r="G44" s="130"/>
      <c r="H44" s="56" t="str">
        <f t="shared" si="0"/>
        <v/>
      </c>
      <c r="I44" s="129" t="str">
        <f>IF(C44="","",DATE(実務経験入力シート!U37,実務経験入力シート!Z37,実務経験入力シート!AC37))</f>
        <v/>
      </c>
      <c r="J44" s="130"/>
      <c r="K44" s="130"/>
      <c r="L44" s="130"/>
      <c r="M44" s="130"/>
      <c r="N44" s="30" t="str">
        <f t="shared" si="1"/>
        <v/>
      </c>
      <c r="O44" s="65" t="str">
        <f>IF(C44="","",DATEDIF(DATE(実務経験入力シート!G37,実務経験入力シート!M37,実務経験入力シート!P37),DATE(実務経験入力シート!U37,実務経験入力シート!Z37,実務経験入力シート!AC37)+1,"Y"))</f>
        <v/>
      </c>
      <c r="P44" s="24" t="str">
        <f t="shared" si="2"/>
        <v/>
      </c>
      <c r="Q44" s="68" t="str">
        <f>IF(I44="","",DATEDIF(DATE(実務経験入力シート!G37,実務経験入力シート!M37,実務経験入力シート!P37),DATE(実務経験入力シート!U37,実務経験入力シート!Z37,実務経験入力シート!AC37)+1,"YM"))</f>
        <v/>
      </c>
      <c r="R44" s="24" t="str">
        <f t="shared" si="3"/>
        <v/>
      </c>
      <c r="S44" s="62"/>
      <c r="T44" s="62"/>
      <c r="U44" s="45"/>
      <c r="V44" s="45"/>
      <c r="W44" s="31"/>
      <c r="X44" s="31"/>
      <c r="Y44" s="31"/>
      <c r="Z44" s="31"/>
      <c r="AA44" s="31"/>
      <c r="AB44" s="31"/>
      <c r="AC44" s="31"/>
      <c r="AD44" s="31"/>
      <c r="AE44" s="31"/>
      <c r="AF44" s="31"/>
      <c r="AG44" s="31"/>
      <c r="AH44" s="32"/>
    </row>
    <row r="45" spans="1:34" s="24" customFormat="1" ht="13">
      <c r="A45" s="31"/>
      <c r="B45" s="37" t="str">
        <f>IF(C45="","","過")</f>
        <v/>
      </c>
      <c r="C45" s="129" t="str">
        <f>IF(実務経験入力シート!G47="","",DATE(実務経験入力シート!G47,実務経験入力シート!M47,実務経験入力シート!P47))</f>
        <v/>
      </c>
      <c r="D45" s="130"/>
      <c r="E45" s="130"/>
      <c r="F45" s="130"/>
      <c r="G45" s="130"/>
      <c r="H45" s="56" t="str">
        <f t="shared" si="0"/>
        <v/>
      </c>
      <c r="I45" s="129" t="str">
        <f>IF(C45="","",DATE(実務経験入力シート!U47,実務経験入力シート!Z47,実務経験入力シート!AC47))</f>
        <v/>
      </c>
      <c r="J45" s="130"/>
      <c r="K45" s="130"/>
      <c r="L45" s="130"/>
      <c r="M45" s="130"/>
      <c r="N45" s="30" t="str">
        <f t="shared" si="1"/>
        <v/>
      </c>
      <c r="O45" s="65" t="str">
        <f>IF(C45="","",DATEDIF(DATE(実務経験入力シート!G47,実務経験入力シート!M47,実務経験入力シート!P47),DATE(実務経験入力シート!U47,実務経験入力シート!Z47,実務経験入力シート!AC47)+1,"Y"))</f>
        <v/>
      </c>
      <c r="P45" s="24" t="str">
        <f t="shared" si="2"/>
        <v/>
      </c>
      <c r="Q45" s="68" t="str">
        <f>IF(I45="","",DATEDIF(DATE(実務経験入力シート!G47,実務経験入力シート!M47,実務経験入力シート!P47),DATE(実務経験入力シート!U47,実務経験入力シート!Z47,実務経験入力シート!AC47)+1,"YM"))</f>
        <v/>
      </c>
      <c r="R45" s="24" t="str">
        <f t="shared" si="3"/>
        <v/>
      </c>
      <c r="S45" s="62"/>
      <c r="T45" s="62"/>
      <c r="U45" s="45"/>
      <c r="V45" s="45"/>
      <c r="W45" s="31"/>
      <c r="X45" s="31"/>
      <c r="Y45" s="31"/>
      <c r="Z45" s="31"/>
      <c r="AA45" s="31"/>
      <c r="AB45" s="31"/>
      <c r="AC45" s="31"/>
      <c r="AD45" s="31"/>
      <c r="AE45" s="31"/>
      <c r="AF45" s="31"/>
      <c r="AG45" s="31"/>
      <c r="AH45" s="32"/>
    </row>
    <row r="46" spans="1:34" s="24" customFormat="1" ht="13">
      <c r="A46" s="31"/>
      <c r="B46" s="37" t="str">
        <f>IF(C46="","","過")</f>
        <v/>
      </c>
      <c r="C46" s="129" t="str">
        <f>IF(実務経験入力シート!G57="","",DATE(実務経験入力シート!G57,実務経験入力シート!M57,実務経験入力シート!P57))</f>
        <v/>
      </c>
      <c r="D46" s="130"/>
      <c r="E46" s="130"/>
      <c r="F46" s="130"/>
      <c r="G46" s="130"/>
      <c r="H46" s="56" t="str">
        <f t="shared" si="0"/>
        <v/>
      </c>
      <c r="I46" s="129" t="str">
        <f>IF(C46="","",DATE(実務経験入力シート!U57,実務経験入力シート!Z57,実務経験入力シート!AC57))</f>
        <v/>
      </c>
      <c r="J46" s="130"/>
      <c r="K46" s="130"/>
      <c r="L46" s="130"/>
      <c r="M46" s="130"/>
      <c r="N46" s="30" t="str">
        <f t="shared" si="1"/>
        <v/>
      </c>
      <c r="O46" s="65" t="str">
        <f>IF(C46="","",DATEDIF(DATE(実務経験入力シート!G57,実務経験入力シート!M57,実務経験入力シート!P57),DATE(実務経験入力シート!U57,実務経験入力シート!Z57,実務経験入力シート!AC57)+1,"Y"))</f>
        <v/>
      </c>
      <c r="P46" s="24" t="str">
        <f t="shared" si="2"/>
        <v/>
      </c>
      <c r="Q46" s="68" t="str">
        <f>IF(I46="","",DATEDIF(DATE(実務経験入力シート!G57,実務経験入力シート!M57,実務経験入力シート!P57),DATE(実務経験入力シート!U57,実務経験入力シート!Z57,実務経験入力シート!AC57)+1,"YM"))</f>
        <v/>
      </c>
      <c r="R46" s="24" t="str">
        <f t="shared" si="3"/>
        <v/>
      </c>
      <c r="S46" s="62"/>
      <c r="T46" s="62"/>
      <c r="U46" s="45"/>
      <c r="V46" s="45"/>
      <c r="W46" s="31"/>
      <c r="X46" s="31"/>
      <c r="Y46" s="31"/>
      <c r="Z46" s="31"/>
      <c r="AA46" s="31"/>
      <c r="AB46" s="31"/>
      <c r="AC46" s="31"/>
      <c r="AD46" s="31"/>
      <c r="AE46" s="31"/>
      <c r="AF46" s="31"/>
      <c r="AG46" s="31"/>
      <c r="AH46" s="32"/>
    </row>
    <row r="47" spans="1:34" s="24" customFormat="1" ht="13">
      <c r="A47" s="31"/>
      <c r="B47" s="38" t="str">
        <f>IF(C47="","","過")</f>
        <v/>
      </c>
      <c r="C47" s="167" t="str">
        <f>IF(実務経験入力シート!G67="","",DATE(実務経験入力シート!G67,実務経験入力シート!M67,実務経験入力シート!P67))</f>
        <v/>
      </c>
      <c r="D47" s="168"/>
      <c r="E47" s="168"/>
      <c r="F47" s="168"/>
      <c r="G47" s="168"/>
      <c r="H47" s="58" t="str">
        <f t="shared" si="0"/>
        <v/>
      </c>
      <c r="I47" s="167" t="str">
        <f>IF(C47="","",DATE(実務経験入力シート!U67,実務経験入力シート!Z67,実務経験入力シート!AC67))</f>
        <v/>
      </c>
      <c r="J47" s="168"/>
      <c r="K47" s="168"/>
      <c r="L47" s="168"/>
      <c r="M47" s="168"/>
      <c r="N47" s="33" t="str">
        <f t="shared" si="1"/>
        <v/>
      </c>
      <c r="O47" s="66" t="str">
        <f>IF(C47="","",DATEDIF(DATE(実務経験入力シート!G67,実務経験入力シート!M67,実務経験入力シート!P67),DATE(実務経験入力シート!U67,実務経験入力シート!Z67,実務経験入力シート!AC67)+1,"Y"))</f>
        <v/>
      </c>
      <c r="P47" s="34" t="str">
        <f t="shared" si="2"/>
        <v/>
      </c>
      <c r="Q47" s="69" t="str">
        <f>IF(I47="","",DATEDIF(DATE(実務経験入力シート!G67,実務経験入力シート!M67,実務経験入力シート!P67),DATE(実務経験入力シート!U67,実務経験入力シート!Z67,実務経験入力シート!AC67)+1,"YM"))</f>
        <v/>
      </c>
      <c r="R47" s="34" t="str">
        <f t="shared" si="3"/>
        <v/>
      </c>
      <c r="S47" s="63"/>
      <c r="T47" s="63"/>
      <c r="U47" s="46"/>
      <c r="V47" s="46"/>
      <c r="W47" s="166" t="str">
        <f>IF(C17="","","total")</f>
        <v/>
      </c>
      <c r="X47" s="166"/>
      <c r="Y47" s="131" t="str">
        <f>IF(C17="","",(SUM(O42:O47)+INT(SUM(Q42:Q47)/12))&amp;"年"&amp;MOD(SUM(Q42:Q47),12)&amp;"ヶ月")</f>
        <v/>
      </c>
      <c r="Z47" s="131"/>
      <c r="AA47" s="131"/>
      <c r="AB47" s="131"/>
      <c r="AC47" s="131"/>
      <c r="AD47" s="131"/>
      <c r="AE47" s="34"/>
      <c r="AF47" s="34"/>
      <c r="AG47" s="34"/>
      <c r="AH47" s="35" t="s">
        <v>149</v>
      </c>
    </row>
  </sheetData>
  <sheetProtection algorithmName="SHA-512" hashValue="FxwhG2MaWL0cpMdtmVnzj2SD7IaRiLLBYRvWwYswwThwWGRfLhFuEEaeRBcdpy74vchX3sAWwV5/Wj/3lA953g==" saltValue="DLDSfGOBlbtuD5K1SwScFA==" spinCount="100000" sheet="1" formatCells="0"/>
  <mergeCells count="66">
    <mergeCell ref="AB6:AH6"/>
    <mergeCell ref="B33:B36"/>
    <mergeCell ref="C33:I36"/>
    <mergeCell ref="J33:N36"/>
    <mergeCell ref="O33:Q36"/>
    <mergeCell ref="AD33:AG36"/>
    <mergeCell ref="B29:B32"/>
    <mergeCell ref="C29:I32"/>
    <mergeCell ref="J29:N32"/>
    <mergeCell ref="O29:Q32"/>
    <mergeCell ref="AD29:AG32"/>
    <mergeCell ref="B17:B20"/>
    <mergeCell ref="C17:I20"/>
    <mergeCell ref="S22:T22"/>
    <mergeCell ref="B25:B28"/>
    <mergeCell ref="C25:I28"/>
    <mergeCell ref="J25:N28"/>
    <mergeCell ref="O25:Q28"/>
    <mergeCell ref="W47:X47"/>
    <mergeCell ref="B21:B24"/>
    <mergeCell ref="C21:I24"/>
    <mergeCell ref="J21:N24"/>
    <mergeCell ref="O21:Q24"/>
    <mergeCell ref="U23:V23"/>
    <mergeCell ref="C43:G43"/>
    <mergeCell ref="C44:G44"/>
    <mergeCell ref="C47:G47"/>
    <mergeCell ref="I47:M47"/>
    <mergeCell ref="S34:T34"/>
    <mergeCell ref="U35:V35"/>
    <mergeCell ref="C42:G42"/>
    <mergeCell ref="I42:M42"/>
    <mergeCell ref="A1:AH1"/>
    <mergeCell ref="A2:AH2"/>
    <mergeCell ref="A3:AH4"/>
    <mergeCell ref="A14:AH14"/>
    <mergeCell ref="B15:I16"/>
    <mergeCell ref="J15:N16"/>
    <mergeCell ref="O15:Q16"/>
    <mergeCell ref="R15:AC16"/>
    <mergeCell ref="AD15:AG16"/>
    <mergeCell ref="X7:AH8"/>
    <mergeCell ref="T9:AH9"/>
    <mergeCell ref="T10:AH11"/>
    <mergeCell ref="T12:AH12"/>
    <mergeCell ref="R9:S9"/>
    <mergeCell ref="R10:S10"/>
    <mergeCell ref="Q12:S12"/>
    <mergeCell ref="AD17:AG20"/>
    <mergeCell ref="S18:T18"/>
    <mergeCell ref="U19:V19"/>
    <mergeCell ref="J17:N20"/>
    <mergeCell ref="O17:Q20"/>
    <mergeCell ref="AD21:AG24"/>
    <mergeCell ref="U31:V31"/>
    <mergeCell ref="U27:V27"/>
    <mergeCell ref="S30:T30"/>
    <mergeCell ref="S26:T26"/>
    <mergeCell ref="AD25:AG28"/>
    <mergeCell ref="C46:G46"/>
    <mergeCell ref="C45:G45"/>
    <mergeCell ref="Y47:AD47"/>
    <mergeCell ref="I43:M43"/>
    <mergeCell ref="I44:M44"/>
    <mergeCell ref="I45:M45"/>
    <mergeCell ref="I46:M46"/>
  </mergeCells>
  <phoneticPr fontId="1"/>
  <printOptions horizontalCentered="1"/>
  <pageMargins left="0.43307086614173229" right="0"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9AE3-A4D9-4338-9C51-9764CF16CDE7}">
  <sheetPr codeName="Sheet3">
    <tabColor theme="4" tint="0.39997558519241921"/>
  </sheetPr>
  <dimension ref="A1:AH43"/>
  <sheetViews>
    <sheetView showGridLines="0" topLeftCell="A2" zoomScaleNormal="100" workbookViewId="0">
      <selection activeCell="AG16" sqref="H13:AG16"/>
    </sheetView>
  </sheetViews>
  <sheetFormatPr defaultRowHeight="18"/>
  <cols>
    <col min="1" max="34" width="3.19921875" style="1" customWidth="1"/>
    <col min="35" max="16384" width="8.796875" style="1"/>
  </cols>
  <sheetData>
    <row r="1" spans="1:34">
      <c r="A1" s="150" t="s">
        <v>447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448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75" t="s">
        <v>454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row>
    <row r="5" spans="1:34">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c r="B10" s="181" t="s">
        <v>95</v>
      </c>
      <c r="C10" s="181"/>
      <c r="D10" s="181"/>
      <c r="E10" s="181"/>
      <c r="F10" s="181"/>
      <c r="G10" s="181"/>
      <c r="H10" s="180" t="str">
        <f>IF(OR(実務経験入力シート!G19=24237,実務経験入力シート!G19=24238,実務経験入力シート!G19=""), "", 実務経験入力シート!G21)</f>
        <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4">
      <c r="B11" s="181"/>
      <c r="C11" s="181"/>
      <c r="D11" s="181"/>
      <c r="E11" s="181"/>
      <c r="F11" s="181"/>
      <c r="G11" s="181"/>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4">
      <c r="B12" s="181"/>
      <c r="C12" s="181"/>
      <c r="D12" s="181"/>
      <c r="E12" s="181"/>
      <c r="F12" s="181"/>
      <c r="G12" s="181"/>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4">
      <c r="B13" s="177" t="s">
        <v>107</v>
      </c>
      <c r="C13" s="177"/>
      <c r="D13" s="177"/>
      <c r="E13" s="177"/>
      <c r="F13" s="177"/>
      <c r="G13" s="177"/>
      <c r="H13" s="180" t="str">
        <f>IF(OR(実務経験入力シート!G19=24237,実務経験入力シート!G19=24238,実務経験入力シート!G19=""), "", 実務経験入力シート!G23)</f>
        <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4">
      <c r="B14" s="177"/>
      <c r="C14" s="177"/>
      <c r="D14" s="177"/>
      <c r="E14" s="177"/>
      <c r="F14" s="177"/>
      <c r="G14" s="177"/>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4">
      <c r="B15" s="177"/>
      <c r="C15" s="177"/>
      <c r="D15" s="177"/>
      <c r="E15" s="177"/>
      <c r="F15" s="177"/>
      <c r="G15" s="177"/>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4">
      <c r="B16" s="6" t="s">
        <v>96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97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102</v>
      </c>
      <c r="C18" s="10" t="s">
        <v>101</v>
      </c>
      <c r="D18" s="10"/>
      <c r="E18" s="10"/>
      <c r="F18" s="10"/>
      <c r="G18" s="10"/>
      <c r="H18" s="10"/>
      <c r="I18" s="172" t="str">
        <f>IF(実務経験入力シート!G25="","",実務経験入力シート!G25)</f>
        <v/>
      </c>
      <c r="J18" s="172"/>
      <c r="K18" s="172"/>
      <c r="L18" s="10" t="s">
        <v>98</v>
      </c>
      <c r="M18" s="172" t="str">
        <f>IF(実務経験入力シート!M25="","",実務経験入力シート!M25)</f>
        <v/>
      </c>
      <c r="N18" s="172"/>
      <c r="O18" s="10" t="s">
        <v>99</v>
      </c>
      <c r="P18" s="172" t="str">
        <f>IF(実務経験入力シート!P25="","",実務経験入力シート!P25)</f>
        <v/>
      </c>
      <c r="Q18" s="172"/>
      <c r="R18" s="10" t="s">
        <v>100</v>
      </c>
      <c r="S18" s="10" t="s">
        <v>449</v>
      </c>
      <c r="T18" s="10"/>
      <c r="U18" s="10"/>
      <c r="V18" s="10"/>
      <c r="W18" s="10"/>
      <c r="X18" s="10"/>
      <c r="Y18" s="10"/>
      <c r="Z18" s="10"/>
      <c r="AA18" s="10"/>
      <c r="AB18" s="10"/>
      <c r="AC18" s="10"/>
      <c r="AD18" s="10"/>
      <c r="AE18" s="10"/>
      <c r="AF18" s="10"/>
      <c r="AG18" s="11"/>
    </row>
    <row r="19" spans="2:33">
      <c r="B19" s="9"/>
      <c r="C19" s="10" t="s">
        <v>450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110</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103</v>
      </c>
      <c r="C22" s="10" t="s">
        <v>101</v>
      </c>
      <c r="D22" s="10"/>
      <c r="E22" s="10"/>
      <c r="F22" s="10"/>
      <c r="G22" s="10"/>
      <c r="H22" s="10"/>
      <c r="I22" s="172" t="str">
        <f>IF(実務経験入力シート!G27="","",実務経験入力シート!G27)</f>
        <v/>
      </c>
      <c r="J22" s="172"/>
      <c r="K22" s="172"/>
      <c r="L22" s="10" t="s">
        <v>98</v>
      </c>
      <c r="M22" s="172" t="str">
        <f>IF(実務経験入力シート!M27="","",実務経験入力シート!M27)</f>
        <v/>
      </c>
      <c r="N22" s="172"/>
      <c r="O22" s="10" t="s">
        <v>99</v>
      </c>
      <c r="P22" s="172" t="str">
        <f>IF(実務経験入力シート!P27="","",実務経験入力シート!P27)</f>
        <v/>
      </c>
      <c r="Q22" s="172"/>
      <c r="R22" s="10" t="s">
        <v>104</v>
      </c>
      <c r="S22" s="10"/>
      <c r="T22" s="10"/>
      <c r="U22" s="10"/>
      <c r="V22" s="172" t="str">
        <f>IF(実務経験入力シート!U27="","",実務経験入力シート!U27)</f>
        <v/>
      </c>
      <c r="W22" s="172"/>
      <c r="X22" s="172"/>
      <c r="Y22" s="10" t="s">
        <v>98</v>
      </c>
      <c r="Z22" s="172" t="str">
        <f>IF(実務経験入力シート!Z27="","",実務経験入力シート!Z27)</f>
        <v/>
      </c>
      <c r="AA22" s="172"/>
      <c r="AB22" s="10" t="s">
        <v>99</v>
      </c>
      <c r="AC22" s="172" t="str">
        <f>IF(実務経験入力シート!AC27="","",実務経験入力シート!AC27)</f>
        <v/>
      </c>
      <c r="AD22" s="172"/>
      <c r="AE22" s="10" t="s">
        <v>100</v>
      </c>
      <c r="AF22" s="10"/>
      <c r="AG22" s="11"/>
    </row>
    <row r="23" spans="2:33">
      <c r="B23" s="9"/>
      <c r="C23" s="10" t="s">
        <v>459</v>
      </c>
      <c r="D23" s="70" t="str">
        <f>'実務経験（見込）申告書（様式3）'!O43</f>
        <v/>
      </c>
      <c r="E23" s="60" t="s">
        <v>98</v>
      </c>
      <c r="F23" s="71" t="str">
        <f>'実務経験（見込）申告書（様式3）'!Q43</f>
        <v/>
      </c>
      <c r="G23" s="10" t="s">
        <v>460</v>
      </c>
      <c r="H23" s="10"/>
      <c r="I23" s="10"/>
      <c r="J23" s="10"/>
      <c r="K23" s="10"/>
      <c r="L23" s="10"/>
      <c r="M23" s="10"/>
      <c r="N23" s="10"/>
      <c r="O23" s="10"/>
      <c r="P23" s="10"/>
      <c r="Q23" s="10"/>
      <c r="R23" s="10"/>
      <c r="S23" s="10"/>
      <c r="T23" s="10"/>
      <c r="U23" s="10"/>
      <c r="V23" s="10"/>
      <c r="W23" s="10"/>
      <c r="X23" s="10"/>
      <c r="Y23" s="10"/>
      <c r="Z23" s="59"/>
      <c r="AA23" s="59"/>
      <c r="AB23" s="59"/>
      <c r="AC23" s="59"/>
      <c r="AD23" s="59"/>
      <c r="AE23" s="10"/>
      <c r="AF23" s="10"/>
      <c r="AG23" s="11"/>
    </row>
    <row r="24" spans="2:33">
      <c r="B24" s="9"/>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106</v>
      </c>
      <c r="D26" s="10"/>
      <c r="E26" s="10"/>
      <c r="F26" s="10"/>
      <c r="G26" s="10"/>
      <c r="H26" s="10" t="s">
        <v>98</v>
      </c>
      <c r="I26" s="10"/>
      <c r="J26" s="10"/>
      <c r="K26" s="10" t="s">
        <v>99</v>
      </c>
      <c r="L26" s="10"/>
      <c r="M26" s="10"/>
      <c r="N26" s="10" t="s">
        <v>100</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111</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112</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113</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114</v>
      </c>
      <c r="I37" s="10"/>
      <c r="J37" s="10"/>
      <c r="K37" s="10"/>
      <c r="M37" s="10"/>
      <c r="N37" s="10"/>
      <c r="O37" s="10"/>
      <c r="P37" s="10"/>
      <c r="Q37" s="10"/>
      <c r="R37" s="10"/>
      <c r="S37" s="10"/>
      <c r="T37" s="10"/>
      <c r="U37" s="10"/>
      <c r="V37" s="10"/>
      <c r="W37" s="10"/>
      <c r="X37" s="10"/>
      <c r="Y37" s="10"/>
      <c r="Z37" s="10"/>
      <c r="AA37" s="10"/>
      <c r="AB37" s="10"/>
      <c r="AC37" s="173" t="s">
        <v>150</v>
      </c>
      <c r="AD37" s="174"/>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457</v>
      </c>
    </row>
    <row r="41" spans="1:33">
      <c r="B41" s="5" t="s">
        <v>116</v>
      </c>
    </row>
    <row r="42" spans="1:33">
      <c r="A42" s="3" t="s">
        <v>117</v>
      </c>
      <c r="B42" s="4" t="s">
        <v>120</v>
      </c>
    </row>
    <row r="43" spans="1:33">
      <c r="A43" s="3" t="s">
        <v>118</v>
      </c>
      <c r="B43" s="4" t="s">
        <v>119</v>
      </c>
    </row>
  </sheetData>
  <sheetProtection algorithmName="SHA-512" hashValue="TnTKAsy/DhZqY1WsLnyUgpeS9sTUjZlOrWaLSbEWQ44tipnHz5+NXOUvmuXF70uqalGW93eh2MSOJ0lbzpPhyg==" saltValue="naejKKqEGooxca8nNCEADg==" spinCount="100000" sheet="1" objects="1" scenarios="1"/>
  <mergeCells count="23">
    <mergeCell ref="AC37:AD37"/>
    <mergeCell ref="A1:AH1"/>
    <mergeCell ref="A2:AH2"/>
    <mergeCell ref="A3:AH5"/>
    <mergeCell ref="B6:G6"/>
    <mergeCell ref="B7:G9"/>
    <mergeCell ref="B13:G15"/>
    <mergeCell ref="Z7:AG9"/>
    <mergeCell ref="Z6:AG6"/>
    <mergeCell ref="H6:Y6"/>
    <mergeCell ref="H7:Y9"/>
    <mergeCell ref="H10:AG12"/>
    <mergeCell ref="H13:AG15"/>
    <mergeCell ref="B10:G12"/>
    <mergeCell ref="V22:X22"/>
    <mergeCell ref="Z22:AA22"/>
    <mergeCell ref="AC22:AD22"/>
    <mergeCell ref="I18:K18"/>
    <mergeCell ref="M18:N18"/>
    <mergeCell ref="P18:Q18"/>
    <mergeCell ref="I22:K22"/>
    <mergeCell ref="M22:N22"/>
    <mergeCell ref="P22:Q2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2C63-E7B9-4D5C-B3D0-F235DCE72373}">
  <sheetPr codeName="Sheet4">
    <tabColor theme="4" tint="0.39997558519241921"/>
  </sheetPr>
  <dimension ref="A1:AH43"/>
  <sheetViews>
    <sheetView showGridLines="0" zoomScaleNormal="100" workbookViewId="0">
      <selection activeCell="AE67" sqref="AE67:AE68"/>
    </sheetView>
  </sheetViews>
  <sheetFormatPr defaultRowHeight="18"/>
  <cols>
    <col min="1" max="34" width="3.19921875" style="1" customWidth="1"/>
    <col min="35" max="16384" width="8.796875" style="1"/>
  </cols>
  <sheetData>
    <row r="1" spans="1:34">
      <c r="A1" s="150" t="s">
        <v>447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448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75" t="s">
        <v>454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row>
    <row r="5" spans="1:34">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ht="18" customHeight="1">
      <c r="B10" s="181" t="s">
        <v>95</v>
      </c>
      <c r="C10" s="181"/>
      <c r="D10" s="181"/>
      <c r="E10" s="181"/>
      <c r="F10" s="181"/>
      <c r="G10" s="181"/>
      <c r="H10" s="182" t="str">
        <f>IF(実務経験入力シート!G33="","",実務経験入力シート!G33)</f>
        <v/>
      </c>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4"/>
    </row>
    <row r="11" spans="1:34">
      <c r="B11" s="181"/>
      <c r="C11" s="181"/>
      <c r="D11" s="181"/>
      <c r="E11" s="181"/>
      <c r="F11" s="181"/>
      <c r="G11" s="181"/>
      <c r="H11" s="185"/>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7"/>
    </row>
    <row r="12" spans="1:34">
      <c r="B12" s="181"/>
      <c r="C12" s="181"/>
      <c r="D12" s="181"/>
      <c r="E12" s="181"/>
      <c r="F12" s="181"/>
      <c r="G12" s="181"/>
      <c r="H12" s="188"/>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90"/>
    </row>
    <row r="13" spans="1:34">
      <c r="B13" s="177" t="s">
        <v>107</v>
      </c>
      <c r="C13" s="177"/>
      <c r="D13" s="177"/>
      <c r="E13" s="177"/>
      <c r="F13" s="177"/>
      <c r="G13" s="177"/>
      <c r="H13" s="180" t="str">
        <f>IF(実務経験入力シート!G35="","",実務経験入力シート!G35)</f>
        <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4">
      <c r="B14" s="177"/>
      <c r="C14" s="177"/>
      <c r="D14" s="177"/>
      <c r="E14" s="177"/>
      <c r="F14" s="177"/>
      <c r="G14" s="177"/>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4">
      <c r="B15" s="177"/>
      <c r="C15" s="177"/>
      <c r="D15" s="177"/>
      <c r="E15" s="177"/>
      <c r="F15" s="177"/>
      <c r="G15" s="177"/>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4">
      <c r="B16" s="6" t="s">
        <v>96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97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102</v>
      </c>
      <c r="C18" s="10" t="s">
        <v>101</v>
      </c>
      <c r="D18" s="10"/>
      <c r="E18" s="10"/>
      <c r="F18" s="10"/>
      <c r="G18" s="10"/>
      <c r="H18" s="10"/>
      <c r="I18" s="172"/>
      <c r="J18" s="172"/>
      <c r="K18" s="172"/>
      <c r="L18" s="10" t="s">
        <v>98</v>
      </c>
      <c r="M18" s="172"/>
      <c r="N18" s="172"/>
      <c r="O18" s="10" t="s">
        <v>99</v>
      </c>
      <c r="P18" s="172"/>
      <c r="Q18" s="172"/>
      <c r="R18" s="10" t="s">
        <v>100</v>
      </c>
      <c r="S18" s="10" t="s">
        <v>449</v>
      </c>
      <c r="T18" s="10"/>
      <c r="U18" s="10"/>
      <c r="V18" s="10"/>
      <c r="W18" s="10"/>
      <c r="X18" s="10"/>
      <c r="Y18" s="10"/>
      <c r="Z18" s="10"/>
      <c r="AA18" s="10"/>
      <c r="AB18" s="10"/>
      <c r="AC18" s="10"/>
      <c r="AD18" s="10"/>
      <c r="AE18" s="10"/>
      <c r="AF18" s="10"/>
      <c r="AG18" s="11"/>
    </row>
    <row r="19" spans="2:33">
      <c r="B19" s="9"/>
      <c r="C19" s="10" t="s">
        <v>450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110</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103</v>
      </c>
      <c r="C22" s="10" t="s">
        <v>101</v>
      </c>
      <c r="D22" s="10"/>
      <c r="E22" s="10"/>
      <c r="F22" s="10"/>
      <c r="G22" s="10"/>
      <c r="H22" s="10"/>
      <c r="I22" s="172" t="str">
        <f>IF(実務経験入力シート!G37="","",実務経験入力シート!G37)</f>
        <v/>
      </c>
      <c r="J22" s="172"/>
      <c r="K22" s="172"/>
      <c r="L22" s="10" t="s">
        <v>98</v>
      </c>
      <c r="M22" s="172" t="str">
        <f>IF(実務経験入力シート!M37="","",実務経験入力シート!M37)</f>
        <v/>
      </c>
      <c r="N22" s="172"/>
      <c r="O22" s="10" t="s">
        <v>99</v>
      </c>
      <c r="P22" s="172" t="str">
        <f>IF(実務経験入力シート!P37="","",実務経験入力シート!P37)</f>
        <v/>
      </c>
      <c r="Q22" s="172"/>
      <c r="R22" s="10" t="s">
        <v>104</v>
      </c>
      <c r="S22" s="10"/>
      <c r="T22" s="10"/>
      <c r="U22" s="10"/>
      <c r="V22" s="172" t="str">
        <f>IF(実務経験入力シート!U37="","",実務経験入力シート!U37)</f>
        <v/>
      </c>
      <c r="W22" s="172"/>
      <c r="X22" s="172"/>
      <c r="Y22" s="10" t="s">
        <v>98</v>
      </c>
      <c r="Z22" s="172" t="str">
        <f>IF(実務経験入力シート!Z37="","",実務経験入力シート!Z37)</f>
        <v/>
      </c>
      <c r="AA22" s="172"/>
      <c r="AB22" s="10" t="s">
        <v>99</v>
      </c>
      <c r="AC22" s="172" t="str">
        <f>IF(実務経験入力シート!AC37="","",実務経験入力シート!AC37)</f>
        <v/>
      </c>
      <c r="AD22" s="172"/>
      <c r="AE22" s="10" t="s">
        <v>100</v>
      </c>
      <c r="AF22" s="10"/>
      <c r="AG22" s="11"/>
    </row>
    <row r="23" spans="2:33">
      <c r="B23" s="9"/>
      <c r="C23" s="10" t="s">
        <v>459</v>
      </c>
      <c r="D23" s="70" t="str">
        <f>'実務経験（見込）申告書（様式3）'!O44</f>
        <v/>
      </c>
      <c r="E23" s="60" t="s">
        <v>98</v>
      </c>
      <c r="F23" s="71" t="str">
        <f>'実務経験（見込）申告書（様式3）'!Q44</f>
        <v/>
      </c>
      <c r="G23" s="10" t="s">
        <v>460</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106</v>
      </c>
      <c r="D26" s="10"/>
      <c r="E26" s="10"/>
      <c r="F26" s="10"/>
      <c r="G26" s="10"/>
      <c r="H26" s="10" t="s">
        <v>98</v>
      </c>
      <c r="I26" s="10"/>
      <c r="J26" s="10"/>
      <c r="K26" s="10" t="s">
        <v>99</v>
      </c>
      <c r="L26" s="10"/>
      <c r="M26" s="10"/>
      <c r="N26" s="10" t="s">
        <v>100</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111</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112</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113</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114</v>
      </c>
      <c r="I37" s="10"/>
      <c r="J37" s="10"/>
      <c r="K37" s="10"/>
      <c r="M37" s="10"/>
      <c r="N37" s="10"/>
      <c r="O37" s="10"/>
      <c r="P37" s="10"/>
      <c r="Q37" s="10"/>
      <c r="R37" s="10"/>
      <c r="S37" s="10"/>
      <c r="T37" s="10"/>
      <c r="U37" s="10"/>
      <c r="V37" s="10"/>
      <c r="W37" s="10"/>
      <c r="X37" s="10"/>
      <c r="Y37" s="10"/>
      <c r="Z37" s="10"/>
      <c r="AA37" s="10"/>
      <c r="AB37" s="10"/>
      <c r="AC37" s="173" t="s">
        <v>150</v>
      </c>
      <c r="AD37" s="174"/>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457</v>
      </c>
    </row>
    <row r="41" spans="1:33">
      <c r="B41" s="5" t="s">
        <v>116</v>
      </c>
    </row>
    <row r="42" spans="1:33">
      <c r="A42" s="3" t="s">
        <v>117</v>
      </c>
      <c r="B42" s="4" t="s">
        <v>120</v>
      </c>
    </row>
    <row r="43" spans="1:33">
      <c r="A43" s="3" t="s">
        <v>118</v>
      </c>
      <c r="B43" s="4" t="s">
        <v>119</v>
      </c>
    </row>
  </sheetData>
  <sheetProtection algorithmName="SHA-512" hashValue="jxNbvP5rLSlNbwU0NmZBQ4fGL0cLrCzrZU5On61HAlzNK9t1DtqriaSPGYqcUSvO9Zn0ogzG0geNNMlcvRTVEg==" saltValue="afply6ZKXlt1lnsQ0O9r2w=="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EE792-CA52-4077-9E96-6730898CC6ED}">
  <sheetPr codeName="Sheet5">
    <tabColor theme="4" tint="0.39997558519241921"/>
  </sheetPr>
  <dimension ref="A1:AH43"/>
  <sheetViews>
    <sheetView showGridLines="0" zoomScaleNormal="100" workbookViewId="0">
      <selection activeCell="AE67" sqref="AE67:AE68"/>
    </sheetView>
  </sheetViews>
  <sheetFormatPr defaultRowHeight="18"/>
  <cols>
    <col min="1" max="34" width="3.19921875" style="1" customWidth="1"/>
    <col min="35" max="16384" width="8.796875" style="1"/>
  </cols>
  <sheetData>
    <row r="1" spans="1:34">
      <c r="A1" s="150" t="s">
        <v>447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448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75" t="s">
        <v>454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row>
    <row r="5" spans="1:34">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c r="B10" s="181" t="s">
        <v>95</v>
      </c>
      <c r="C10" s="181"/>
      <c r="D10" s="181"/>
      <c r="E10" s="181"/>
      <c r="F10" s="181"/>
      <c r="G10" s="181"/>
      <c r="H10" s="180" t="str">
        <f>IF(実務経験入力シート!G43="","",実務経験入力シート!G43)</f>
        <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4">
      <c r="B11" s="181"/>
      <c r="C11" s="181"/>
      <c r="D11" s="181"/>
      <c r="E11" s="181"/>
      <c r="F11" s="181"/>
      <c r="G11" s="181"/>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4">
      <c r="B12" s="181"/>
      <c r="C12" s="181"/>
      <c r="D12" s="181"/>
      <c r="E12" s="181"/>
      <c r="F12" s="181"/>
      <c r="G12" s="181"/>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4">
      <c r="B13" s="177" t="s">
        <v>107</v>
      </c>
      <c r="C13" s="177"/>
      <c r="D13" s="177"/>
      <c r="E13" s="177"/>
      <c r="F13" s="177"/>
      <c r="G13" s="177"/>
      <c r="H13" s="180" t="str">
        <f>IF(実務経験入力シート!G45="","",実務経験入力シート!G45)</f>
        <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4">
      <c r="B14" s="177"/>
      <c r="C14" s="177"/>
      <c r="D14" s="177"/>
      <c r="E14" s="177"/>
      <c r="F14" s="177"/>
      <c r="G14" s="177"/>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4">
      <c r="B15" s="177"/>
      <c r="C15" s="177"/>
      <c r="D15" s="177"/>
      <c r="E15" s="177"/>
      <c r="F15" s="177"/>
      <c r="G15" s="177"/>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4">
      <c r="B16" s="6" t="s">
        <v>96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97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102</v>
      </c>
      <c r="C18" s="10" t="s">
        <v>101</v>
      </c>
      <c r="D18" s="10"/>
      <c r="E18" s="10"/>
      <c r="F18" s="10"/>
      <c r="G18" s="10"/>
      <c r="H18" s="10"/>
      <c r="I18" s="172"/>
      <c r="J18" s="172"/>
      <c r="K18" s="172"/>
      <c r="L18" s="10" t="s">
        <v>98</v>
      </c>
      <c r="M18" s="172"/>
      <c r="N18" s="172"/>
      <c r="O18" s="10" t="s">
        <v>99</v>
      </c>
      <c r="P18" s="172"/>
      <c r="Q18" s="172"/>
      <c r="R18" s="10" t="s">
        <v>100</v>
      </c>
      <c r="S18" s="10" t="s">
        <v>449</v>
      </c>
      <c r="T18" s="10"/>
      <c r="U18" s="10"/>
      <c r="V18" s="10"/>
      <c r="W18" s="10"/>
      <c r="X18" s="10"/>
      <c r="Y18" s="10"/>
      <c r="Z18" s="10"/>
      <c r="AA18" s="10"/>
      <c r="AB18" s="10"/>
      <c r="AC18" s="10"/>
      <c r="AD18" s="10"/>
      <c r="AE18" s="10"/>
      <c r="AF18" s="10"/>
      <c r="AG18" s="11"/>
    </row>
    <row r="19" spans="2:33">
      <c r="B19" s="9"/>
      <c r="C19" s="10" t="s">
        <v>450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110</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103</v>
      </c>
      <c r="C22" s="10" t="s">
        <v>101</v>
      </c>
      <c r="D22" s="10"/>
      <c r="E22" s="10"/>
      <c r="F22" s="10"/>
      <c r="G22" s="10"/>
      <c r="H22" s="10"/>
      <c r="I22" s="172" t="str">
        <f>IF(実務経験入力シート!G47="","",実務経験入力シート!G47)</f>
        <v/>
      </c>
      <c r="J22" s="172"/>
      <c r="K22" s="172"/>
      <c r="L22" s="10" t="s">
        <v>98</v>
      </c>
      <c r="M22" s="172" t="str">
        <f>IF(実務経験入力シート!M47="","",実務経験入力シート!M47)</f>
        <v/>
      </c>
      <c r="N22" s="172"/>
      <c r="O22" s="10" t="s">
        <v>99</v>
      </c>
      <c r="P22" s="172" t="str">
        <f>IF(実務経験入力シート!P47="","",実務経験入力シート!P47)</f>
        <v/>
      </c>
      <c r="Q22" s="172"/>
      <c r="R22" s="10" t="s">
        <v>104</v>
      </c>
      <c r="S22" s="10"/>
      <c r="T22" s="10"/>
      <c r="U22" s="10"/>
      <c r="V22" s="172" t="str">
        <f>IF(実務経験入力シート!U47="","",実務経験入力シート!U47)</f>
        <v/>
      </c>
      <c r="W22" s="172"/>
      <c r="X22" s="172"/>
      <c r="Y22" s="10" t="s">
        <v>98</v>
      </c>
      <c r="Z22" s="172" t="str">
        <f>IF(実務経験入力シート!Z47="","",実務経験入力シート!Z47)</f>
        <v/>
      </c>
      <c r="AA22" s="172"/>
      <c r="AB22" s="10" t="s">
        <v>99</v>
      </c>
      <c r="AC22" s="172" t="str">
        <f>IF(実務経験入力シート!AC47="","",実務経験入力シート!AC47)</f>
        <v/>
      </c>
      <c r="AD22" s="172"/>
      <c r="AE22" s="10" t="s">
        <v>100</v>
      </c>
      <c r="AF22" s="10"/>
      <c r="AG22" s="11"/>
    </row>
    <row r="23" spans="2:33">
      <c r="B23" s="9"/>
      <c r="C23" s="10" t="s">
        <v>459</v>
      </c>
      <c r="D23" s="70" t="str">
        <f>'実務経験（見込）申告書（様式3）'!O45</f>
        <v/>
      </c>
      <c r="E23" s="60" t="s">
        <v>98</v>
      </c>
      <c r="F23" s="71" t="str">
        <f>'実務経験（見込）申告書（様式3）'!Q45</f>
        <v/>
      </c>
      <c r="G23" s="10" t="s">
        <v>460</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106</v>
      </c>
      <c r="D26" s="10"/>
      <c r="E26" s="10"/>
      <c r="F26" s="10"/>
      <c r="G26" s="10"/>
      <c r="H26" s="10" t="s">
        <v>98</v>
      </c>
      <c r="I26" s="10"/>
      <c r="J26" s="10"/>
      <c r="K26" s="10" t="s">
        <v>99</v>
      </c>
      <c r="L26" s="10"/>
      <c r="M26" s="10"/>
      <c r="N26" s="10" t="s">
        <v>100</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111</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112</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113</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114</v>
      </c>
      <c r="I37" s="10"/>
      <c r="J37" s="10"/>
      <c r="K37" s="10"/>
      <c r="M37" s="10"/>
      <c r="N37" s="10"/>
      <c r="O37" s="10"/>
      <c r="P37" s="10"/>
      <c r="Q37" s="10"/>
      <c r="R37" s="10"/>
      <c r="S37" s="10"/>
      <c r="T37" s="10"/>
      <c r="U37" s="10"/>
      <c r="V37" s="10"/>
      <c r="W37" s="10"/>
      <c r="X37" s="10"/>
      <c r="Y37" s="10"/>
      <c r="Z37" s="10"/>
      <c r="AA37" s="10"/>
      <c r="AB37" s="10"/>
      <c r="AC37" s="173" t="s">
        <v>150</v>
      </c>
      <c r="AD37" s="174"/>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457</v>
      </c>
    </row>
    <row r="41" spans="1:33">
      <c r="B41" s="5" t="s">
        <v>116</v>
      </c>
    </row>
    <row r="42" spans="1:33">
      <c r="A42" s="3" t="s">
        <v>117</v>
      </c>
      <c r="B42" s="4" t="s">
        <v>120</v>
      </c>
    </row>
    <row r="43" spans="1:33">
      <c r="A43" s="3" t="s">
        <v>118</v>
      </c>
      <c r="B43" s="4" t="s">
        <v>119</v>
      </c>
    </row>
  </sheetData>
  <sheetProtection algorithmName="SHA-512" hashValue="TrnA4f0oHmF4U+0VSynkJ+/yFe9dL/RMC47BWvdmmJZ1l9xVoj+xNU7Z1K5EcxTFntnlFbGQ+b4gMcJ5p9QbKQ==" saltValue="Zk0wEMdL1TF6T3Dr5M2+kQ=="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F577-0F0C-4355-A62C-4EBEACCD7117}">
  <sheetPr codeName="Sheet6">
    <tabColor theme="4" tint="0.39997558519241921"/>
  </sheetPr>
  <dimension ref="A1:AH43"/>
  <sheetViews>
    <sheetView showGridLines="0" zoomScaleNormal="100" workbookViewId="0">
      <selection activeCell="AE67" sqref="AE67:AE68"/>
    </sheetView>
  </sheetViews>
  <sheetFormatPr defaultRowHeight="18"/>
  <cols>
    <col min="1" max="34" width="3.19921875" style="1" customWidth="1"/>
    <col min="35" max="16384" width="8.796875" style="1"/>
  </cols>
  <sheetData>
    <row r="1" spans="1:34">
      <c r="A1" s="150" t="s">
        <v>447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448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75" t="s">
        <v>454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row>
    <row r="5" spans="1:34">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c r="B10" s="181" t="s">
        <v>95</v>
      </c>
      <c r="C10" s="181"/>
      <c r="D10" s="181"/>
      <c r="E10" s="181"/>
      <c r="F10" s="181"/>
      <c r="G10" s="181"/>
      <c r="H10" s="180" t="str">
        <f>IF(実務経験入力シート!G53="","",実務経験入力シート!G53)</f>
        <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4">
      <c r="B11" s="181"/>
      <c r="C11" s="181"/>
      <c r="D11" s="181"/>
      <c r="E11" s="181"/>
      <c r="F11" s="181"/>
      <c r="G11" s="181"/>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4">
      <c r="B12" s="181"/>
      <c r="C12" s="181"/>
      <c r="D12" s="181"/>
      <c r="E12" s="181"/>
      <c r="F12" s="181"/>
      <c r="G12" s="181"/>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4">
      <c r="B13" s="177" t="s">
        <v>107</v>
      </c>
      <c r="C13" s="177"/>
      <c r="D13" s="177"/>
      <c r="E13" s="177"/>
      <c r="F13" s="177"/>
      <c r="G13" s="177"/>
      <c r="H13" s="180" t="str">
        <f>IF(実務経験入力シート!G55="","",実務経験入力シート!G55)</f>
        <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4">
      <c r="B14" s="177"/>
      <c r="C14" s="177"/>
      <c r="D14" s="177"/>
      <c r="E14" s="177"/>
      <c r="F14" s="177"/>
      <c r="G14" s="177"/>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4">
      <c r="B15" s="177"/>
      <c r="C15" s="177"/>
      <c r="D15" s="177"/>
      <c r="E15" s="177"/>
      <c r="F15" s="177"/>
      <c r="G15" s="177"/>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4">
      <c r="B16" s="6" t="s">
        <v>96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97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102</v>
      </c>
      <c r="C18" s="10" t="s">
        <v>101</v>
      </c>
      <c r="D18" s="10"/>
      <c r="E18" s="10"/>
      <c r="F18" s="10"/>
      <c r="G18" s="10"/>
      <c r="H18" s="10"/>
      <c r="I18" s="172"/>
      <c r="J18" s="172"/>
      <c r="K18" s="172"/>
      <c r="L18" s="10" t="s">
        <v>98</v>
      </c>
      <c r="M18" s="172"/>
      <c r="N18" s="172"/>
      <c r="O18" s="10" t="s">
        <v>99</v>
      </c>
      <c r="P18" s="172"/>
      <c r="Q18" s="172"/>
      <c r="R18" s="10" t="s">
        <v>100</v>
      </c>
      <c r="S18" s="10" t="s">
        <v>449</v>
      </c>
      <c r="T18" s="10"/>
      <c r="U18" s="10"/>
      <c r="V18" s="10"/>
      <c r="W18" s="10"/>
      <c r="X18" s="10"/>
      <c r="Y18" s="10"/>
      <c r="Z18" s="10"/>
      <c r="AA18" s="10"/>
      <c r="AB18" s="10"/>
      <c r="AC18" s="10"/>
      <c r="AD18" s="10"/>
      <c r="AE18" s="10"/>
      <c r="AF18" s="10"/>
      <c r="AG18" s="11"/>
    </row>
    <row r="19" spans="2:33">
      <c r="B19" s="9"/>
      <c r="C19" s="10" t="s">
        <v>450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110</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103</v>
      </c>
      <c r="C22" s="10" t="s">
        <v>101</v>
      </c>
      <c r="D22" s="10"/>
      <c r="E22" s="10"/>
      <c r="F22" s="10"/>
      <c r="G22" s="10"/>
      <c r="H22" s="10"/>
      <c r="I22" s="172" t="str">
        <f>IF(実務経験入力シート!G57="","",実務経験入力シート!G57)</f>
        <v/>
      </c>
      <c r="J22" s="172"/>
      <c r="K22" s="172"/>
      <c r="L22" s="10" t="s">
        <v>98</v>
      </c>
      <c r="M22" s="172" t="str">
        <f>IF(実務経験入力シート!M57="","",実務経験入力シート!M57)</f>
        <v/>
      </c>
      <c r="N22" s="172"/>
      <c r="O22" s="10" t="s">
        <v>99</v>
      </c>
      <c r="P22" s="172" t="str">
        <f>IF(実務経験入力シート!P57="","",実務経験入力シート!P57)</f>
        <v/>
      </c>
      <c r="Q22" s="172"/>
      <c r="R22" s="10" t="s">
        <v>104</v>
      </c>
      <c r="S22" s="10"/>
      <c r="T22" s="10"/>
      <c r="U22" s="10"/>
      <c r="V22" s="172" t="str">
        <f>IF(実務経験入力シート!U57="","",実務経験入力シート!U57)</f>
        <v/>
      </c>
      <c r="W22" s="172"/>
      <c r="X22" s="172"/>
      <c r="Y22" s="10" t="s">
        <v>98</v>
      </c>
      <c r="Z22" s="172" t="str">
        <f>IF(実務経験入力シート!Z57="","",実務経験入力シート!Z57)</f>
        <v/>
      </c>
      <c r="AA22" s="172"/>
      <c r="AB22" s="10" t="s">
        <v>99</v>
      </c>
      <c r="AC22" s="172" t="str">
        <f>IF(実務経験入力シート!AC57="","",実務経験入力シート!AC57)</f>
        <v/>
      </c>
      <c r="AD22" s="172"/>
      <c r="AE22" s="10" t="s">
        <v>100</v>
      </c>
      <c r="AF22" s="10"/>
      <c r="AG22" s="11"/>
    </row>
    <row r="23" spans="2:33">
      <c r="B23" s="9"/>
      <c r="C23" s="10" t="s">
        <v>459</v>
      </c>
      <c r="D23" s="70" t="str">
        <f>'実務経験（見込）申告書（様式3）'!O46</f>
        <v/>
      </c>
      <c r="E23" s="60" t="s">
        <v>98</v>
      </c>
      <c r="F23" s="71" t="str">
        <f>'実務経験（見込）申告書（様式3）'!Q46</f>
        <v/>
      </c>
      <c r="G23" s="10" t="s">
        <v>460</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106</v>
      </c>
      <c r="D26" s="10"/>
      <c r="E26" s="10"/>
      <c r="F26" s="10"/>
      <c r="G26" s="10"/>
      <c r="H26" s="10" t="s">
        <v>98</v>
      </c>
      <c r="I26" s="10"/>
      <c r="J26" s="10"/>
      <c r="K26" s="10" t="s">
        <v>99</v>
      </c>
      <c r="L26" s="10"/>
      <c r="M26" s="10"/>
      <c r="N26" s="10" t="s">
        <v>100</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111</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112</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113</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114</v>
      </c>
      <c r="I37" s="10"/>
      <c r="J37" s="10"/>
      <c r="K37" s="10"/>
      <c r="M37" s="10"/>
      <c r="N37" s="10"/>
      <c r="O37" s="10"/>
      <c r="P37" s="10"/>
      <c r="Q37" s="10"/>
      <c r="R37" s="10"/>
      <c r="S37" s="10"/>
      <c r="T37" s="10"/>
      <c r="U37" s="10"/>
      <c r="V37" s="10"/>
      <c r="W37" s="10"/>
      <c r="X37" s="10"/>
      <c r="Y37" s="10"/>
      <c r="Z37" s="10"/>
      <c r="AA37" s="10"/>
      <c r="AB37" s="10"/>
      <c r="AC37" s="173" t="s">
        <v>150</v>
      </c>
      <c r="AD37" s="174"/>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457</v>
      </c>
    </row>
    <row r="41" spans="1:33">
      <c r="B41" s="5" t="s">
        <v>116</v>
      </c>
    </row>
    <row r="42" spans="1:33">
      <c r="A42" s="3" t="s">
        <v>117</v>
      </c>
      <c r="B42" s="4" t="s">
        <v>120</v>
      </c>
    </row>
    <row r="43" spans="1:33">
      <c r="A43" s="3" t="s">
        <v>118</v>
      </c>
      <c r="B43" s="4" t="s">
        <v>119</v>
      </c>
    </row>
  </sheetData>
  <sheetProtection algorithmName="SHA-512" hashValue="6DSsFBPiyvosoAFA4FubD4DEROOiURgaT/D6ACwit11ueNtoz43OfUNnVf1BeSOmd2CD82qNpDUlGoDbX9DIrA==" saltValue="FzaWoPt1RvAKQFGlDmwVtg=="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B174-F1BA-4AD2-9EDA-6F26247574C6}">
  <sheetPr codeName="Sheet7">
    <tabColor theme="4" tint="0.39997558519241921"/>
  </sheetPr>
  <dimension ref="A1:AH43"/>
  <sheetViews>
    <sheetView showGridLines="0" zoomScaleNormal="100" workbookViewId="0">
      <selection activeCell="AE67" sqref="AE67:AE68"/>
    </sheetView>
  </sheetViews>
  <sheetFormatPr defaultRowHeight="18"/>
  <cols>
    <col min="1" max="34" width="3.19921875" style="1" customWidth="1"/>
    <col min="35" max="16384" width="8.796875" style="1"/>
  </cols>
  <sheetData>
    <row r="1" spans="1:34">
      <c r="A1" s="150" t="s">
        <v>447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448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175" t="s">
        <v>454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row>
    <row r="4" spans="1:34">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row>
    <row r="5" spans="1:34">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c r="B10" s="181" t="s">
        <v>95</v>
      </c>
      <c r="C10" s="181"/>
      <c r="D10" s="181"/>
      <c r="E10" s="181"/>
      <c r="F10" s="181"/>
      <c r="G10" s="181"/>
      <c r="H10" s="180" t="str">
        <f>IF(実務経験入力シート!G63="","",実務経験入力シート!G63)</f>
        <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4">
      <c r="B11" s="181"/>
      <c r="C11" s="181"/>
      <c r="D11" s="181"/>
      <c r="E11" s="181"/>
      <c r="F11" s="181"/>
      <c r="G11" s="181"/>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4">
      <c r="B12" s="181"/>
      <c r="C12" s="181"/>
      <c r="D12" s="181"/>
      <c r="E12" s="181"/>
      <c r="F12" s="181"/>
      <c r="G12" s="181"/>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4">
      <c r="B13" s="177" t="s">
        <v>107</v>
      </c>
      <c r="C13" s="177"/>
      <c r="D13" s="177"/>
      <c r="E13" s="177"/>
      <c r="F13" s="177"/>
      <c r="G13" s="177"/>
      <c r="H13" s="180" t="str">
        <f>IF(実務経験入力シート!G65="","",実務経験入力シート!G65)</f>
        <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4">
      <c r="B14" s="177"/>
      <c r="C14" s="177"/>
      <c r="D14" s="177"/>
      <c r="E14" s="177"/>
      <c r="F14" s="177"/>
      <c r="G14" s="177"/>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4">
      <c r="B15" s="177"/>
      <c r="C15" s="177"/>
      <c r="D15" s="177"/>
      <c r="E15" s="177"/>
      <c r="F15" s="177"/>
      <c r="G15" s="177"/>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4">
      <c r="B16" s="6" t="s">
        <v>96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97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102</v>
      </c>
      <c r="C18" s="10" t="s">
        <v>101</v>
      </c>
      <c r="D18" s="10"/>
      <c r="E18" s="10"/>
      <c r="F18" s="10"/>
      <c r="G18" s="10"/>
      <c r="H18" s="10"/>
      <c r="I18" s="172"/>
      <c r="J18" s="172"/>
      <c r="K18" s="172"/>
      <c r="L18" s="10" t="s">
        <v>98</v>
      </c>
      <c r="M18" s="172"/>
      <c r="N18" s="172"/>
      <c r="O18" s="10" t="s">
        <v>99</v>
      </c>
      <c r="P18" s="172"/>
      <c r="Q18" s="172"/>
      <c r="R18" s="10" t="s">
        <v>100</v>
      </c>
      <c r="S18" s="10" t="s">
        <v>449</v>
      </c>
      <c r="T18" s="10"/>
      <c r="U18" s="10"/>
      <c r="V18" s="10"/>
      <c r="W18" s="10"/>
      <c r="X18" s="10"/>
      <c r="Y18" s="10"/>
      <c r="Z18" s="10"/>
      <c r="AA18" s="10"/>
      <c r="AB18" s="10"/>
      <c r="AC18" s="10"/>
      <c r="AD18" s="10"/>
      <c r="AE18" s="10"/>
      <c r="AF18" s="10"/>
      <c r="AG18" s="11"/>
    </row>
    <row r="19" spans="2:33">
      <c r="B19" s="9"/>
      <c r="C19" s="10" t="s">
        <v>450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110</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103</v>
      </c>
      <c r="C22" s="10" t="s">
        <v>101</v>
      </c>
      <c r="D22" s="10"/>
      <c r="E22" s="10"/>
      <c r="F22" s="10"/>
      <c r="G22" s="10"/>
      <c r="H22" s="10"/>
      <c r="I22" s="172" t="str">
        <f>IF(実務経験入力シート!G67="","",実務経験入力シート!G67)</f>
        <v/>
      </c>
      <c r="J22" s="172"/>
      <c r="K22" s="172"/>
      <c r="L22" s="10" t="s">
        <v>98</v>
      </c>
      <c r="M22" s="172" t="str">
        <f>IF(実務経験入力シート!M67="","",実務経験入力シート!M67)</f>
        <v/>
      </c>
      <c r="N22" s="172"/>
      <c r="O22" s="10" t="s">
        <v>99</v>
      </c>
      <c r="P22" s="172" t="str">
        <f>IF(実務経験入力シート!P67="","",実務経験入力シート!P67)</f>
        <v/>
      </c>
      <c r="Q22" s="172"/>
      <c r="R22" s="10" t="s">
        <v>104</v>
      </c>
      <c r="S22" s="10"/>
      <c r="T22" s="10"/>
      <c r="U22" s="10"/>
      <c r="V22" s="172" t="str">
        <f>IF(実務経験入力シート!U67="","",実務経験入力シート!U67)</f>
        <v/>
      </c>
      <c r="W22" s="172"/>
      <c r="X22" s="172"/>
      <c r="Y22" s="10" t="s">
        <v>98</v>
      </c>
      <c r="Z22" s="172" t="str">
        <f>IF(実務経験入力シート!Z67="","",実務経験入力シート!Z67)</f>
        <v/>
      </c>
      <c r="AA22" s="172"/>
      <c r="AB22" s="10" t="s">
        <v>99</v>
      </c>
      <c r="AC22" s="172" t="str">
        <f>IF(実務経験入力シート!AC67="","",実務経験入力シート!AC67)</f>
        <v/>
      </c>
      <c r="AD22" s="172"/>
      <c r="AE22" s="10" t="s">
        <v>100</v>
      </c>
      <c r="AF22" s="10"/>
      <c r="AG22" s="11"/>
    </row>
    <row r="23" spans="2:33">
      <c r="B23" s="9"/>
      <c r="C23" s="10" t="s">
        <v>459</v>
      </c>
      <c r="D23" s="70" t="str">
        <f>'実務経験（見込）申告書（様式3）'!O47</f>
        <v/>
      </c>
      <c r="E23" s="60" t="s">
        <v>98</v>
      </c>
      <c r="F23" s="71" t="str">
        <f>'実務経験（見込）申告書（様式3）'!Q47</f>
        <v/>
      </c>
      <c r="G23" s="10" t="s">
        <v>460</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106</v>
      </c>
      <c r="D26" s="10"/>
      <c r="E26" s="10"/>
      <c r="F26" s="10"/>
      <c r="G26" s="10"/>
      <c r="H26" s="10" t="s">
        <v>98</v>
      </c>
      <c r="I26" s="10"/>
      <c r="J26" s="10"/>
      <c r="K26" s="10" t="s">
        <v>99</v>
      </c>
      <c r="L26" s="10"/>
      <c r="M26" s="10"/>
      <c r="N26" s="10" t="s">
        <v>100</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111</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112</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113</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114</v>
      </c>
      <c r="I37" s="10"/>
      <c r="J37" s="10"/>
      <c r="K37" s="10"/>
      <c r="M37" s="10"/>
      <c r="N37" s="10"/>
      <c r="O37" s="10"/>
      <c r="P37" s="10"/>
      <c r="Q37" s="10"/>
      <c r="R37" s="10"/>
      <c r="S37" s="10"/>
      <c r="T37" s="10"/>
      <c r="U37" s="10"/>
      <c r="V37" s="10"/>
      <c r="W37" s="10"/>
      <c r="X37" s="10"/>
      <c r="Y37" s="10"/>
      <c r="Z37" s="10"/>
      <c r="AA37" s="10"/>
      <c r="AB37" s="10"/>
      <c r="AC37" s="173" t="s">
        <v>150</v>
      </c>
      <c r="AD37" s="174"/>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457</v>
      </c>
    </row>
    <row r="41" spans="1:33">
      <c r="B41" s="5" t="s">
        <v>116</v>
      </c>
    </row>
    <row r="42" spans="1:33">
      <c r="A42" s="3" t="s">
        <v>117</v>
      </c>
      <c r="B42" s="4" t="s">
        <v>120</v>
      </c>
    </row>
    <row r="43" spans="1:33">
      <c r="A43" s="3" t="s">
        <v>118</v>
      </c>
      <c r="B43" s="4" t="s">
        <v>119</v>
      </c>
    </row>
  </sheetData>
  <sheetProtection algorithmName="SHA-512" hashValue="i5HJJFaNzX2ESs0JzYkbM2wvCngdwPIzb6aiQgSKkevcru1bjyLV3HdAWhvSl2ZMsRGAZkdhYZdSFItHYsaGgA==" saltValue="9mjaFzV9nbal33W40I356g=="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A9E9-6583-4BBA-AC69-4FA26A4C80B1}">
  <sheetPr codeName="Sheet8">
    <tabColor theme="4" tint="0.39997558519241921"/>
  </sheetPr>
  <dimension ref="A1:AH43"/>
  <sheetViews>
    <sheetView showGridLines="0" view="pageBreakPreview" zoomScaleNormal="100" zoomScaleSheetLayoutView="100" workbookViewId="0">
      <selection activeCell="AJ10" sqref="AJ10"/>
    </sheetView>
  </sheetViews>
  <sheetFormatPr defaultRowHeight="18"/>
  <cols>
    <col min="1" max="34" width="3.19921875" style="1" customWidth="1"/>
    <col min="35" max="16384" width="8.796875" style="1"/>
  </cols>
  <sheetData>
    <row r="1" spans="1:34">
      <c r="A1" s="150" t="s">
        <v>427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c r="A2" s="150" t="s">
        <v>428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c r="A3" s="203" t="s">
        <v>455</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row>
    <row r="4" spans="1:34">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34">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34">
      <c r="B6" s="177" t="s">
        <v>94</v>
      </c>
      <c r="C6" s="177"/>
      <c r="D6" s="177"/>
      <c r="E6" s="177"/>
      <c r="F6" s="177"/>
      <c r="G6" s="177"/>
      <c r="H6" s="177" t="str">
        <f>IF(実務経験入力シート!G6="","",実務経験入力シート!G6)</f>
        <v/>
      </c>
      <c r="I6" s="177"/>
      <c r="J6" s="177"/>
      <c r="K6" s="177"/>
      <c r="L6" s="177"/>
      <c r="M6" s="177"/>
      <c r="N6" s="177"/>
      <c r="O6" s="177"/>
      <c r="P6" s="177"/>
      <c r="Q6" s="177"/>
      <c r="R6" s="177"/>
      <c r="S6" s="177"/>
      <c r="T6" s="177"/>
      <c r="U6" s="177"/>
      <c r="V6" s="177"/>
      <c r="W6" s="177"/>
      <c r="X6" s="177"/>
      <c r="Y6" s="177"/>
      <c r="Z6" s="177" t="s">
        <v>109</v>
      </c>
      <c r="AA6" s="177"/>
      <c r="AB6" s="177"/>
      <c r="AC6" s="177"/>
      <c r="AD6" s="177"/>
      <c r="AE6" s="177"/>
      <c r="AF6" s="177"/>
      <c r="AG6" s="177"/>
    </row>
    <row r="7" spans="1:34">
      <c r="B7" s="177" t="s">
        <v>108</v>
      </c>
      <c r="C7" s="177"/>
      <c r="D7" s="177"/>
      <c r="E7" s="177"/>
      <c r="F7" s="177"/>
      <c r="G7" s="177"/>
      <c r="H7" s="179" t="str">
        <f>IF(実務経験入力シート!G4="","",実務経験入力シート!G4)</f>
        <v/>
      </c>
      <c r="I7" s="179"/>
      <c r="J7" s="179"/>
      <c r="K7" s="179"/>
      <c r="L7" s="179"/>
      <c r="M7" s="179"/>
      <c r="N7" s="179"/>
      <c r="O7" s="179"/>
      <c r="P7" s="179"/>
      <c r="Q7" s="179"/>
      <c r="R7" s="179"/>
      <c r="S7" s="179"/>
      <c r="T7" s="179"/>
      <c r="U7" s="179"/>
      <c r="V7" s="179"/>
      <c r="W7" s="179"/>
      <c r="X7" s="179"/>
      <c r="Y7" s="179"/>
      <c r="Z7" s="178" t="str">
        <f>IF(実務経験入力シート!G8="","",実務経験入力シート!G8)</f>
        <v/>
      </c>
      <c r="AA7" s="178"/>
      <c r="AB7" s="178"/>
      <c r="AC7" s="178"/>
      <c r="AD7" s="178"/>
      <c r="AE7" s="178"/>
      <c r="AF7" s="178"/>
      <c r="AG7" s="178"/>
    </row>
    <row r="8" spans="1:34">
      <c r="B8" s="177"/>
      <c r="C8" s="177"/>
      <c r="D8" s="177"/>
      <c r="E8" s="177"/>
      <c r="F8" s="177"/>
      <c r="G8" s="177"/>
      <c r="H8" s="179"/>
      <c r="I8" s="179"/>
      <c r="J8" s="179"/>
      <c r="K8" s="179"/>
      <c r="L8" s="179"/>
      <c r="M8" s="179"/>
      <c r="N8" s="179"/>
      <c r="O8" s="179"/>
      <c r="P8" s="179"/>
      <c r="Q8" s="179"/>
      <c r="R8" s="179"/>
      <c r="S8" s="179"/>
      <c r="T8" s="179"/>
      <c r="U8" s="179"/>
      <c r="V8" s="179"/>
      <c r="W8" s="179"/>
      <c r="X8" s="179"/>
      <c r="Y8" s="179"/>
      <c r="Z8" s="178"/>
      <c r="AA8" s="178"/>
      <c r="AB8" s="178"/>
      <c r="AC8" s="178"/>
      <c r="AD8" s="178"/>
      <c r="AE8" s="178"/>
      <c r="AF8" s="178"/>
      <c r="AG8" s="178"/>
    </row>
    <row r="9" spans="1:34">
      <c r="B9" s="177"/>
      <c r="C9" s="177"/>
      <c r="D9" s="177"/>
      <c r="E9" s="177"/>
      <c r="F9" s="177"/>
      <c r="G9" s="177"/>
      <c r="H9" s="179"/>
      <c r="I9" s="179"/>
      <c r="J9" s="179"/>
      <c r="K9" s="179"/>
      <c r="L9" s="179"/>
      <c r="M9" s="179"/>
      <c r="N9" s="179"/>
      <c r="O9" s="179"/>
      <c r="P9" s="179"/>
      <c r="Q9" s="179"/>
      <c r="R9" s="179"/>
      <c r="S9" s="179"/>
      <c r="T9" s="179"/>
      <c r="U9" s="179"/>
      <c r="V9" s="179"/>
      <c r="W9" s="179"/>
      <c r="X9" s="179"/>
      <c r="Y9" s="179"/>
      <c r="Z9" s="178"/>
      <c r="AA9" s="178"/>
      <c r="AB9" s="178"/>
      <c r="AC9" s="178"/>
      <c r="AD9" s="178"/>
      <c r="AE9" s="178"/>
      <c r="AF9" s="178"/>
      <c r="AG9" s="178"/>
    </row>
    <row r="10" spans="1:34">
      <c r="B10" s="205" t="s">
        <v>425</v>
      </c>
      <c r="C10" s="205"/>
      <c r="D10" s="205"/>
      <c r="E10" s="205"/>
      <c r="F10" s="205"/>
      <c r="G10" s="205"/>
      <c r="H10" s="180" t="str">
        <f>IF(OR(実務経験入力シート!G19="", AND(実務経験入力シート!G19&lt;&gt;24237, 実務経験入力シート!G19&lt;&gt;24238)), "", 実務経験入力シート!G21)</f>
        <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4">
      <c r="B11" s="205"/>
      <c r="C11" s="205"/>
      <c r="D11" s="205"/>
      <c r="E11" s="205"/>
      <c r="F11" s="205"/>
      <c r="G11" s="205"/>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4">
      <c r="B12" s="177" t="s">
        <v>426</v>
      </c>
      <c r="C12" s="177"/>
      <c r="D12" s="177"/>
      <c r="E12" s="177"/>
      <c r="F12" s="177"/>
      <c r="G12" s="177"/>
      <c r="H12" s="180" t="str">
        <f>IF(実務経験入力シート!G19="","",IF(実務経験入力シート!G19=24237, "相談員（医療ソーシャルワーカー等）",IF(実務経験入力シート!G19=24238, "退院後生活環境相談員", "")))</f>
        <v/>
      </c>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4">
      <c r="B13" s="177"/>
      <c r="C13" s="177"/>
      <c r="D13" s="177"/>
      <c r="E13" s="177"/>
      <c r="F13" s="177"/>
      <c r="G13" s="177"/>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row>
    <row r="14" spans="1:34">
      <c r="B14" s="182" t="s">
        <v>429</v>
      </c>
      <c r="C14" s="195"/>
      <c r="D14" s="195"/>
      <c r="E14" s="195"/>
      <c r="F14" s="195"/>
      <c r="G14" s="195"/>
      <c r="H14" s="182" t="s">
        <v>430</v>
      </c>
      <c r="I14" s="183"/>
      <c r="J14" s="200" t="s">
        <v>434</v>
      </c>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1"/>
    </row>
    <row r="15" spans="1:34" ht="18" customHeight="1">
      <c r="B15" s="196"/>
      <c r="C15" s="197"/>
      <c r="D15" s="197"/>
      <c r="E15" s="197"/>
      <c r="F15" s="197"/>
      <c r="G15" s="197"/>
      <c r="H15" s="185" t="s">
        <v>431</v>
      </c>
      <c r="I15" s="186"/>
      <c r="J15" s="191" t="s">
        <v>435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2"/>
    </row>
    <row r="16" spans="1:34">
      <c r="B16" s="196"/>
      <c r="C16" s="197"/>
      <c r="D16" s="197"/>
      <c r="E16" s="197"/>
      <c r="F16" s="197"/>
      <c r="G16" s="197"/>
      <c r="H16" s="185" t="s">
        <v>432</v>
      </c>
      <c r="I16" s="186"/>
      <c r="J16" s="191" t="s">
        <v>436</v>
      </c>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2"/>
    </row>
    <row r="17" spans="2:33">
      <c r="B17" s="196"/>
      <c r="C17" s="197"/>
      <c r="D17" s="197"/>
      <c r="E17" s="197"/>
      <c r="F17" s="197"/>
      <c r="G17" s="197"/>
      <c r="H17" s="185" t="s">
        <v>433</v>
      </c>
      <c r="I17" s="186"/>
      <c r="J17" s="191" t="s">
        <v>437</v>
      </c>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2"/>
    </row>
    <row r="18" spans="2:33">
      <c r="B18" s="198"/>
      <c r="C18" s="199"/>
      <c r="D18" s="199"/>
      <c r="E18" s="199"/>
      <c r="F18" s="199"/>
      <c r="G18" s="199"/>
      <c r="H18" s="188"/>
      <c r="I18" s="189"/>
      <c r="J18" s="193" t="s">
        <v>438</v>
      </c>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4"/>
    </row>
    <row r="19" spans="2:33">
      <c r="B19" s="6" t="s">
        <v>96</v>
      </c>
      <c r="C19" s="7"/>
      <c r="D19" s="7"/>
      <c r="E19" s="7"/>
      <c r="F19" s="7"/>
      <c r="G19" s="7"/>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t="s">
        <v>97</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12" t="s">
        <v>102</v>
      </c>
      <c r="C21" s="10" t="s">
        <v>101</v>
      </c>
      <c r="D21" s="10"/>
      <c r="E21" s="10"/>
      <c r="F21" s="10"/>
      <c r="G21" s="10"/>
      <c r="H21" s="10"/>
      <c r="I21" s="172" t="str">
        <f>IF(AND(OR(実務経験入力シート!G19=24237, 実務経験入力シート!G19=24238),実務経験入力シート!G25&lt;&gt;0,実務経験入力シート!G25&lt;&gt;""),実務経験入力シート!G25,"")</f>
        <v/>
      </c>
      <c r="J21" s="172"/>
      <c r="K21" s="172"/>
      <c r="L21" s="10" t="s">
        <v>98</v>
      </c>
      <c r="M21" s="172" t="str">
        <f>IF(AND(OR(実務経験入力シート!G19=24237, 実務経験入力シート!G19=24238), 実務経験入力シート!M25&lt;&gt;0, 実務経験入力シート!M25&lt;&gt;""), 実務経験入力シート!M25, "")</f>
        <v/>
      </c>
      <c r="N21" s="172"/>
      <c r="O21" s="10" t="s">
        <v>99</v>
      </c>
      <c r="P21" s="172" t="str">
        <f>IF(AND(OR(実務経験入力シート!G19=24237, 実務経験入力シート!G19=24238), 実務経験入力シート!P25&lt;&gt;0, 実務経験入力シート!P25&lt;&gt;""), 実務経験入力シート!P25, "")</f>
        <v/>
      </c>
      <c r="Q21" s="172"/>
      <c r="R21" s="10" t="s">
        <v>100</v>
      </c>
      <c r="S21" s="10" t="s">
        <v>439</v>
      </c>
      <c r="T21" s="10"/>
      <c r="U21" s="10"/>
      <c r="V21" s="10"/>
      <c r="W21" s="10"/>
      <c r="X21" s="10"/>
      <c r="Y21" s="10"/>
      <c r="Z21" s="10"/>
      <c r="AA21" s="10"/>
      <c r="AB21" s="10"/>
      <c r="AC21" s="10"/>
      <c r="AD21" s="10"/>
      <c r="AE21" s="10"/>
      <c r="AF21" s="10"/>
      <c r="AG21" s="11"/>
    </row>
    <row r="22" spans="2:33">
      <c r="B22" s="9"/>
      <c r="C22" s="10" t="s">
        <v>440</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1"/>
    </row>
    <row r="23" spans="2:33">
      <c r="B23" s="9"/>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t="s">
        <v>110</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13" t="s">
        <v>103</v>
      </c>
      <c r="C25" s="10" t="s">
        <v>101</v>
      </c>
      <c r="D25" s="10"/>
      <c r="E25" s="10"/>
      <c r="F25" s="10"/>
      <c r="G25" s="10"/>
      <c r="H25" s="10"/>
      <c r="I25" s="172" t="str">
        <f>IF(AND(OR(実務経験入力シート!G19=24237, 実務経験入力シート!G19=24238), 実務経験入力シート!G27&lt;&gt;0, 実務経験入力シート!G27&lt;&gt;""), 実務経験入力シート!G27, "")</f>
        <v/>
      </c>
      <c r="J25" s="172"/>
      <c r="K25" s="172"/>
      <c r="L25" s="10" t="s">
        <v>98</v>
      </c>
      <c r="M25" s="172" t="str">
        <f>IF(AND(OR(実務経験入力シート!G19=24237, 実務経験入力シート!G19=24238), 実務経験入力シート!M27&lt;&gt;0, 実務経験入力シート!M27&lt;&gt;""), 実務経験入力シート!M27, "")</f>
        <v/>
      </c>
      <c r="N25" s="172"/>
      <c r="O25" s="10" t="s">
        <v>99</v>
      </c>
      <c r="P25" s="172" t="str">
        <f>IF(AND(OR(実務経験入力シート!G19=24237, 実務経験入力シート!G19=24238), 実務経験入力シート!P27&lt;&gt;0, 実務経験入力シート!P27&lt;&gt;""), 実務経験入力シート!P27, "")</f>
        <v/>
      </c>
      <c r="Q25" s="172"/>
      <c r="R25" s="10" t="s">
        <v>104</v>
      </c>
      <c r="S25" s="10"/>
      <c r="T25" s="10"/>
      <c r="U25" s="10"/>
      <c r="V25" s="172" t="str">
        <f>IF(
  AND(
    OR(実務経験入力シート!G19=24237, 実務経験入力シート!G19=24238),
    実務経験入力シート!U27&lt;&gt;0,
    実務経験入力シート!U27&lt;&gt;""
  ),
  実務経験入力シート!U27,
  ""
)</f>
        <v/>
      </c>
      <c r="W25" s="172"/>
      <c r="X25" s="172"/>
      <c r="Y25" s="10" t="s">
        <v>98</v>
      </c>
      <c r="Z25" s="172" t="str">
        <f>IF(
  AND(
    OR(実務経験入力シート!G19=24237, 実務経験入力シート!G19=24238),
    実務経験入力シート!Z27&lt;&gt;0,
    実務経験入力シート!Z27&lt;&gt;""
  ),
  実務経験入力シート!Z27,
  ""
)</f>
        <v/>
      </c>
      <c r="AA25" s="172"/>
      <c r="AB25" s="10" t="s">
        <v>99</v>
      </c>
      <c r="AC25" s="172" t="str">
        <f>IF(
  AND(
    OR(実務経験入力シート!G19=24237, 実務経験入力シート!G19=24238),
    実務経験入力シート!AC27&lt;&gt;0,
    実務経験入力シート!AC27&lt;&gt;""
  ),
  実務経験入力シート!AC27,
  ""
)</f>
        <v/>
      </c>
      <c r="AD25" s="172"/>
      <c r="AE25" s="10" t="s">
        <v>105</v>
      </c>
      <c r="AF25" s="10"/>
      <c r="AG25" s="11"/>
    </row>
    <row r="26" spans="2:33">
      <c r="B26" s="9"/>
      <c r="C26" s="10" t="s">
        <v>441</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1"/>
    </row>
    <row r="27" spans="2:33">
      <c r="B27" s="9"/>
      <c r="C27" s="14" t="s">
        <v>442</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t="s">
        <v>106</v>
      </c>
      <c r="D28" s="10"/>
      <c r="E28" s="10"/>
      <c r="F28" s="10"/>
      <c r="G28" s="10"/>
      <c r="H28" s="10" t="s">
        <v>98</v>
      </c>
      <c r="I28" s="10"/>
      <c r="J28" s="10"/>
      <c r="K28" s="10" t="s">
        <v>99</v>
      </c>
      <c r="L28" s="10"/>
      <c r="M28" s="10"/>
      <c r="N28" s="10" t="s">
        <v>100</v>
      </c>
      <c r="O28" s="10"/>
      <c r="P28" s="10"/>
      <c r="Q28" s="10"/>
      <c r="R28" s="10"/>
      <c r="S28" s="10"/>
      <c r="T28" s="10"/>
      <c r="U28" s="10"/>
      <c r="V28" s="10"/>
      <c r="W28" s="10"/>
      <c r="X28" s="10"/>
      <c r="Y28" s="10"/>
      <c r="Z28" s="10"/>
      <c r="AA28" s="10"/>
      <c r="AB28" s="10"/>
      <c r="AC28" s="10"/>
      <c r="AD28" s="10"/>
      <c r="AE28" s="10"/>
      <c r="AF28" s="10"/>
      <c r="AG28" s="11"/>
    </row>
    <row r="29" spans="2:33">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t="s">
        <v>111</v>
      </c>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t="s">
        <v>443</v>
      </c>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444</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t="s">
        <v>113</v>
      </c>
      <c r="I36" s="10"/>
      <c r="J36" s="10"/>
      <c r="K36" s="10"/>
      <c r="M36" s="10"/>
      <c r="N36" s="10"/>
      <c r="O36" s="10"/>
      <c r="P36" s="10"/>
      <c r="Q36" s="10"/>
      <c r="R36" s="10"/>
      <c r="S36" s="10"/>
      <c r="T36" s="10"/>
      <c r="U36" s="10"/>
      <c r="V36" s="10"/>
      <c r="W36" s="10"/>
      <c r="X36" s="10"/>
      <c r="Y36" s="10"/>
      <c r="Z36" s="10"/>
      <c r="AA36" s="10"/>
      <c r="AB36" s="10"/>
      <c r="AE36" s="10"/>
      <c r="AF36" s="10"/>
      <c r="AG36" s="11"/>
    </row>
    <row r="37" spans="1:33">
      <c r="B37" s="9"/>
      <c r="C37" s="10"/>
      <c r="F37" s="10"/>
      <c r="G37" s="10"/>
      <c r="H37" s="10"/>
      <c r="I37" s="10"/>
      <c r="J37" s="10"/>
      <c r="K37" s="10"/>
      <c r="M37" s="10"/>
      <c r="N37" s="10"/>
      <c r="O37" s="10"/>
      <c r="P37" s="10"/>
      <c r="Q37" s="10"/>
      <c r="R37" s="10"/>
      <c r="S37" s="10"/>
      <c r="T37" s="10"/>
      <c r="U37" s="10"/>
      <c r="V37" s="10"/>
      <c r="W37" s="10"/>
      <c r="X37" s="10"/>
      <c r="Y37" s="10"/>
      <c r="Z37" s="10"/>
      <c r="AA37" s="10"/>
      <c r="AB37" s="10"/>
      <c r="AC37" s="55"/>
      <c r="AD37" s="55"/>
      <c r="AE37" s="10"/>
      <c r="AF37" s="10"/>
      <c r="AG37" s="11"/>
    </row>
    <row r="38" spans="1:33">
      <c r="B38" s="9"/>
      <c r="C38" s="10"/>
      <c r="D38" s="10"/>
      <c r="E38" s="10"/>
      <c r="F38" s="10"/>
      <c r="G38" s="10"/>
      <c r="H38" s="10" t="s">
        <v>445</v>
      </c>
      <c r="I38" s="10"/>
      <c r="J38" s="10"/>
      <c r="K38" s="10"/>
      <c r="L38" s="10"/>
      <c r="M38" s="10"/>
      <c r="N38" s="10"/>
      <c r="O38" s="10"/>
      <c r="P38" s="10"/>
      <c r="Q38" s="10"/>
      <c r="R38" s="10"/>
      <c r="S38" s="10"/>
      <c r="T38" s="10"/>
      <c r="U38" s="10"/>
      <c r="V38" s="10"/>
      <c r="W38" s="10"/>
      <c r="X38" s="10"/>
      <c r="Y38" s="10"/>
      <c r="Z38" s="10"/>
      <c r="AA38" s="10"/>
      <c r="AB38" s="10"/>
      <c r="AC38" s="173" t="s">
        <v>150</v>
      </c>
      <c r="AD38" s="174"/>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115</v>
      </c>
      <c r="B40" s="5" t="s">
        <v>446</v>
      </c>
    </row>
    <row r="41" spans="1:33">
      <c r="B41" s="5" t="s">
        <v>116</v>
      </c>
    </row>
    <row r="42" spans="1:33">
      <c r="A42" s="3" t="s">
        <v>117</v>
      </c>
      <c r="B42" s="4" t="s">
        <v>120</v>
      </c>
    </row>
    <row r="43" spans="1:33">
      <c r="A43" s="3" t="s">
        <v>118</v>
      </c>
      <c r="B43" s="4" t="s">
        <v>119</v>
      </c>
    </row>
  </sheetData>
  <sheetProtection algorithmName="SHA-512" hashValue="+lInMsxTWTHnCTl4EzWgKCtwHxlS2SOMnGr2fvWVrXOMzIMaWfPbTeqw9CCVPp/yFF6wFaZOxMekNEQOZBOJ5A==" saltValue="jzebV93mvpW++Om+Q1f3xQ==" spinCount="100000" sheet="1" objects="1" scenarios="1"/>
  <mergeCells count="34">
    <mergeCell ref="B12:G13"/>
    <mergeCell ref="H12:AG13"/>
    <mergeCell ref="A1:AH1"/>
    <mergeCell ref="A2:AH2"/>
    <mergeCell ref="A3:AH5"/>
    <mergeCell ref="B6:G6"/>
    <mergeCell ref="H6:Y6"/>
    <mergeCell ref="Z6:AG6"/>
    <mergeCell ref="B7:G9"/>
    <mergeCell ref="H7:Y9"/>
    <mergeCell ref="Z7:AG9"/>
    <mergeCell ref="B10:G11"/>
    <mergeCell ref="H10:AG11"/>
    <mergeCell ref="V25:X25"/>
    <mergeCell ref="Z25:AA25"/>
    <mergeCell ref="AC25:AD25"/>
    <mergeCell ref="AC38:AD38"/>
    <mergeCell ref="B14:G18"/>
    <mergeCell ref="I21:K21"/>
    <mergeCell ref="M21:N21"/>
    <mergeCell ref="P21:Q21"/>
    <mergeCell ref="I25:K25"/>
    <mergeCell ref="M25:N25"/>
    <mergeCell ref="P25:Q25"/>
    <mergeCell ref="H16:I16"/>
    <mergeCell ref="H17:I17"/>
    <mergeCell ref="H18:I18"/>
    <mergeCell ref="J14:AG14"/>
    <mergeCell ref="J15:AG15"/>
    <mergeCell ref="J16:AG16"/>
    <mergeCell ref="J17:AG17"/>
    <mergeCell ref="J18:AG18"/>
    <mergeCell ref="H14:I14"/>
    <mergeCell ref="H15:I15"/>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790BA-0122-402D-945B-F64A00EE5361}">
  <sheetPr codeName="Sheet9"/>
  <dimension ref="A1:D342"/>
  <sheetViews>
    <sheetView topLeftCell="A244" zoomScaleNormal="100" workbookViewId="0">
      <selection activeCell="B248" sqref="B248"/>
    </sheetView>
  </sheetViews>
  <sheetFormatPr defaultRowHeight="15"/>
  <cols>
    <col min="1" max="1" width="6.796875" bestFit="1" customWidth="1"/>
    <col min="2" max="2" width="54.19921875" customWidth="1"/>
    <col min="3" max="3" width="66.796875" customWidth="1"/>
  </cols>
  <sheetData>
    <row r="1" spans="1:3">
      <c r="A1" t="s">
        <v>1</v>
      </c>
      <c r="B1" t="s">
        <v>423</v>
      </c>
      <c r="C1" t="s">
        <v>422</v>
      </c>
    </row>
    <row r="2" spans="1:3">
      <c r="A2">
        <v>24001</v>
      </c>
      <c r="B2" t="s">
        <v>29</v>
      </c>
      <c r="C2" s="51" t="s">
        <v>424</v>
      </c>
    </row>
    <row r="3" spans="1:3">
      <c r="A3">
        <v>24002</v>
      </c>
      <c r="B3" t="s">
        <v>29</v>
      </c>
      <c r="C3" s="51" t="s">
        <v>30</v>
      </c>
    </row>
    <row r="4" spans="1:3">
      <c r="A4">
        <v>24003</v>
      </c>
      <c r="B4" t="s">
        <v>29</v>
      </c>
      <c r="C4" s="51" t="s">
        <v>31</v>
      </c>
    </row>
    <row r="5" spans="1:3">
      <c r="A5">
        <v>24004</v>
      </c>
      <c r="B5" t="s">
        <v>29</v>
      </c>
      <c r="C5" s="51" t="s">
        <v>32</v>
      </c>
    </row>
    <row r="6" spans="1:3">
      <c r="A6">
        <v>24005</v>
      </c>
      <c r="B6" t="s">
        <v>29</v>
      </c>
      <c r="C6" s="51" t="s">
        <v>33</v>
      </c>
    </row>
    <row r="7" spans="1:3">
      <c r="A7">
        <v>24006</v>
      </c>
      <c r="B7" t="s">
        <v>29</v>
      </c>
      <c r="C7" s="51" t="s">
        <v>14</v>
      </c>
    </row>
    <row r="8" spans="1:3">
      <c r="A8">
        <v>24007</v>
      </c>
      <c r="B8" t="s">
        <v>29</v>
      </c>
      <c r="C8" s="51" t="s">
        <v>16</v>
      </c>
    </row>
    <row r="9" spans="1:3">
      <c r="A9">
        <v>24008</v>
      </c>
      <c r="B9" t="s">
        <v>3</v>
      </c>
      <c r="C9" s="51" t="s">
        <v>421</v>
      </c>
    </row>
    <row r="10" spans="1:3">
      <c r="A10">
        <v>24009</v>
      </c>
      <c r="B10" t="s">
        <v>3</v>
      </c>
      <c r="C10" s="51" t="s">
        <v>420</v>
      </c>
    </row>
    <row r="11" spans="1:3">
      <c r="A11">
        <v>24010</v>
      </c>
      <c r="B11" t="s">
        <v>3</v>
      </c>
      <c r="C11" s="51" t="s">
        <v>5</v>
      </c>
    </row>
    <row r="12" spans="1:3">
      <c r="A12">
        <v>24011</v>
      </c>
      <c r="B12" t="s">
        <v>3</v>
      </c>
      <c r="C12" s="51" t="s">
        <v>4</v>
      </c>
    </row>
    <row r="13" spans="1:3">
      <c r="A13">
        <v>24012</v>
      </c>
      <c r="B13" t="s">
        <v>18</v>
      </c>
      <c r="C13" s="51" t="s">
        <v>14</v>
      </c>
    </row>
    <row r="14" spans="1:3">
      <c r="A14">
        <v>24013</v>
      </c>
      <c r="B14" t="s">
        <v>18</v>
      </c>
      <c r="C14" s="51" t="s">
        <v>16</v>
      </c>
    </row>
    <row r="15" spans="1:3">
      <c r="A15">
        <v>24014</v>
      </c>
      <c r="B15" t="s">
        <v>18</v>
      </c>
      <c r="C15" s="51" t="s">
        <v>5</v>
      </c>
    </row>
    <row r="16" spans="1:3">
      <c r="A16">
        <v>24015</v>
      </c>
      <c r="B16" t="s">
        <v>18</v>
      </c>
      <c r="C16" s="51" t="s">
        <v>12</v>
      </c>
    </row>
    <row r="17" spans="1:3">
      <c r="A17">
        <v>24016</v>
      </c>
      <c r="B17" t="s">
        <v>18</v>
      </c>
      <c r="C17" s="51" t="s">
        <v>13</v>
      </c>
    </row>
    <row r="18" spans="1:3">
      <c r="A18">
        <v>24017</v>
      </c>
      <c r="B18" t="s">
        <v>18</v>
      </c>
      <c r="C18" s="51" t="s">
        <v>17</v>
      </c>
    </row>
    <row r="19" spans="1:3">
      <c r="A19">
        <v>24018</v>
      </c>
      <c r="B19" t="s">
        <v>18</v>
      </c>
      <c r="C19" s="51" t="s">
        <v>4</v>
      </c>
    </row>
    <row r="20" spans="1:3">
      <c r="A20">
        <v>24019</v>
      </c>
      <c r="B20" s="51" t="s">
        <v>419</v>
      </c>
      <c r="C20" s="51" t="s">
        <v>14</v>
      </c>
    </row>
    <row r="21" spans="1:3">
      <c r="A21">
        <v>24020</v>
      </c>
      <c r="B21" s="51" t="s">
        <v>419</v>
      </c>
      <c r="C21" s="51" t="s">
        <v>16</v>
      </c>
    </row>
    <row r="22" spans="1:3">
      <c r="A22">
        <v>24021</v>
      </c>
      <c r="B22" s="51" t="s">
        <v>419</v>
      </c>
      <c r="C22" s="51" t="s">
        <v>26</v>
      </c>
    </row>
    <row r="23" spans="1:3">
      <c r="A23">
        <v>24022</v>
      </c>
      <c r="B23" s="51" t="s">
        <v>419</v>
      </c>
      <c r="C23" s="51" t="s">
        <v>27</v>
      </c>
    </row>
    <row r="24" spans="1:3">
      <c r="A24">
        <v>24023</v>
      </c>
      <c r="B24" s="51" t="s">
        <v>418</v>
      </c>
      <c r="C24" s="51" t="s">
        <v>14</v>
      </c>
    </row>
    <row r="25" spans="1:3">
      <c r="A25">
        <v>24024</v>
      </c>
      <c r="B25" s="51" t="s">
        <v>418</v>
      </c>
      <c r="C25" s="51" t="s">
        <v>16</v>
      </c>
    </row>
    <row r="26" spans="1:3">
      <c r="A26">
        <v>24025</v>
      </c>
      <c r="B26" t="s">
        <v>417</v>
      </c>
      <c r="C26" s="51" t="s">
        <v>14</v>
      </c>
    </row>
    <row r="27" spans="1:3">
      <c r="A27">
        <v>24026</v>
      </c>
      <c r="B27" t="s">
        <v>417</v>
      </c>
      <c r="C27" s="51" t="s">
        <v>16</v>
      </c>
    </row>
    <row r="28" spans="1:3">
      <c r="A28">
        <v>24027</v>
      </c>
      <c r="B28" s="51" t="s">
        <v>416</v>
      </c>
      <c r="C28" s="51" t="s">
        <v>14</v>
      </c>
    </row>
    <row r="29" spans="1:3">
      <c r="A29">
        <v>24028</v>
      </c>
      <c r="B29" s="51" t="s">
        <v>416</v>
      </c>
      <c r="C29" s="51" t="s">
        <v>16</v>
      </c>
    </row>
    <row r="30" spans="1:3">
      <c r="A30">
        <v>24029</v>
      </c>
      <c r="B30" s="51" t="s">
        <v>415</v>
      </c>
      <c r="C30" s="51" t="s">
        <v>14</v>
      </c>
    </row>
    <row r="31" spans="1:3">
      <c r="A31">
        <v>24030</v>
      </c>
      <c r="B31" s="51" t="s">
        <v>415</v>
      </c>
      <c r="C31" s="51" t="s">
        <v>16</v>
      </c>
    </row>
    <row r="32" spans="1:3">
      <c r="A32">
        <v>24031</v>
      </c>
      <c r="B32" s="51" t="s">
        <v>414</v>
      </c>
      <c r="C32" s="51" t="s">
        <v>14</v>
      </c>
    </row>
    <row r="33" spans="1:3">
      <c r="A33">
        <v>24032</v>
      </c>
      <c r="B33" s="51" t="s">
        <v>414</v>
      </c>
      <c r="C33" s="51" t="s">
        <v>16</v>
      </c>
    </row>
    <row r="34" spans="1:3">
      <c r="A34">
        <v>24033</v>
      </c>
      <c r="B34" s="51" t="s">
        <v>414</v>
      </c>
      <c r="C34" s="51" t="s">
        <v>5</v>
      </c>
    </row>
    <row r="35" spans="1:3">
      <c r="A35">
        <v>24034</v>
      </c>
      <c r="B35" s="51" t="s">
        <v>414</v>
      </c>
      <c r="C35" s="51" t="s">
        <v>12</v>
      </c>
    </row>
    <row r="36" spans="1:3">
      <c r="A36">
        <v>24035</v>
      </c>
      <c r="B36" s="51" t="s">
        <v>414</v>
      </c>
      <c r="C36" s="51" t="s">
        <v>4</v>
      </c>
    </row>
    <row r="37" spans="1:3">
      <c r="A37">
        <v>24036</v>
      </c>
      <c r="B37" t="s">
        <v>413</v>
      </c>
      <c r="C37" s="51" t="s">
        <v>14</v>
      </c>
    </row>
    <row r="38" spans="1:3">
      <c r="A38">
        <v>24037</v>
      </c>
      <c r="B38" t="s">
        <v>413</v>
      </c>
      <c r="C38" s="51" t="s">
        <v>16</v>
      </c>
    </row>
    <row r="39" spans="1:3">
      <c r="A39">
        <v>24038</v>
      </c>
      <c r="B39" t="s">
        <v>413</v>
      </c>
      <c r="C39" s="51" t="s">
        <v>412</v>
      </c>
    </row>
    <row r="40" spans="1:3">
      <c r="A40">
        <v>24039</v>
      </c>
      <c r="B40" t="s">
        <v>11</v>
      </c>
      <c r="C40" s="51" t="s">
        <v>9</v>
      </c>
    </row>
    <row r="41" spans="1:3">
      <c r="A41">
        <v>24040</v>
      </c>
      <c r="B41" t="s">
        <v>11</v>
      </c>
      <c r="C41" s="51" t="s">
        <v>10</v>
      </c>
    </row>
    <row r="42" spans="1:3">
      <c r="A42">
        <v>24041</v>
      </c>
      <c r="B42" t="s">
        <v>11</v>
      </c>
      <c r="C42" s="51" t="s">
        <v>5</v>
      </c>
    </row>
    <row r="43" spans="1:3">
      <c r="A43">
        <v>24042</v>
      </c>
      <c r="B43" t="s">
        <v>11</v>
      </c>
      <c r="C43" s="51" t="s">
        <v>12</v>
      </c>
    </row>
    <row r="44" spans="1:3">
      <c r="A44">
        <v>24043</v>
      </c>
      <c r="B44" t="s">
        <v>11</v>
      </c>
      <c r="C44" s="51" t="s">
        <v>13</v>
      </c>
    </row>
    <row r="45" spans="1:3">
      <c r="A45">
        <v>24044</v>
      </c>
      <c r="B45" t="s">
        <v>11</v>
      </c>
      <c r="C45" s="51" t="s">
        <v>4</v>
      </c>
    </row>
    <row r="46" spans="1:3">
      <c r="A46">
        <v>24045</v>
      </c>
      <c r="B46" t="s">
        <v>411</v>
      </c>
      <c r="C46" s="51" t="s">
        <v>410</v>
      </c>
    </row>
    <row r="47" spans="1:3">
      <c r="A47">
        <v>24046</v>
      </c>
      <c r="B47" t="s">
        <v>409</v>
      </c>
      <c r="C47" s="51" t="s">
        <v>19</v>
      </c>
    </row>
    <row r="48" spans="1:3">
      <c r="A48">
        <v>24047</v>
      </c>
      <c r="B48" t="s">
        <v>409</v>
      </c>
      <c r="C48" s="51" t="s">
        <v>20</v>
      </c>
    </row>
    <row r="49" spans="1:3">
      <c r="A49">
        <v>24048</v>
      </c>
      <c r="B49" t="s">
        <v>409</v>
      </c>
      <c r="C49" s="51" t="s">
        <v>21</v>
      </c>
    </row>
    <row r="50" spans="1:3">
      <c r="A50">
        <v>24049</v>
      </c>
      <c r="B50" t="s">
        <v>409</v>
      </c>
      <c r="C50" s="51" t="s">
        <v>12</v>
      </c>
    </row>
    <row r="51" spans="1:3">
      <c r="A51">
        <v>24050</v>
      </c>
      <c r="B51" t="s">
        <v>409</v>
      </c>
      <c r="C51" s="51" t="s">
        <v>4</v>
      </c>
    </row>
    <row r="52" spans="1:3">
      <c r="A52">
        <v>24051</v>
      </c>
      <c r="B52" t="s">
        <v>409</v>
      </c>
      <c r="C52" s="51" t="s">
        <v>22</v>
      </c>
    </row>
    <row r="53" spans="1:3">
      <c r="A53">
        <v>24052</v>
      </c>
      <c r="B53" t="s">
        <v>408</v>
      </c>
      <c r="C53" s="51" t="s">
        <v>89</v>
      </c>
    </row>
    <row r="54" spans="1:3">
      <c r="A54">
        <v>24053</v>
      </c>
      <c r="B54" t="s">
        <v>408</v>
      </c>
      <c r="C54" s="51" t="s">
        <v>14</v>
      </c>
    </row>
    <row r="55" spans="1:3">
      <c r="A55">
        <v>24054</v>
      </c>
      <c r="B55" t="s">
        <v>408</v>
      </c>
      <c r="C55" s="51" t="s">
        <v>16</v>
      </c>
    </row>
    <row r="56" spans="1:3">
      <c r="A56">
        <v>24055</v>
      </c>
      <c r="B56" t="s">
        <v>408</v>
      </c>
      <c r="C56" s="51" t="s">
        <v>26</v>
      </c>
    </row>
    <row r="57" spans="1:3">
      <c r="A57">
        <v>24056</v>
      </c>
      <c r="B57" t="s">
        <v>408</v>
      </c>
      <c r="C57" s="51" t="s">
        <v>407</v>
      </c>
    </row>
    <row r="58" spans="1:3">
      <c r="A58">
        <v>24057</v>
      </c>
      <c r="B58" t="s">
        <v>408</v>
      </c>
      <c r="C58" s="51" t="s">
        <v>405</v>
      </c>
    </row>
    <row r="59" spans="1:3">
      <c r="A59">
        <v>24058</v>
      </c>
      <c r="B59" t="s">
        <v>406</v>
      </c>
      <c r="C59" s="51" t="s">
        <v>89</v>
      </c>
    </row>
    <row r="60" spans="1:3">
      <c r="A60">
        <v>24059</v>
      </c>
      <c r="B60" t="s">
        <v>406</v>
      </c>
      <c r="C60" s="51" t="s">
        <v>14</v>
      </c>
    </row>
    <row r="61" spans="1:3">
      <c r="A61">
        <v>24060</v>
      </c>
      <c r="B61" t="s">
        <v>406</v>
      </c>
      <c r="C61" s="51" t="s">
        <v>16</v>
      </c>
    </row>
    <row r="62" spans="1:3">
      <c r="A62">
        <v>24061</v>
      </c>
      <c r="B62" t="s">
        <v>406</v>
      </c>
      <c r="C62" s="51" t="s">
        <v>26</v>
      </c>
    </row>
    <row r="63" spans="1:3">
      <c r="A63">
        <v>24062</v>
      </c>
      <c r="B63" t="s">
        <v>406</v>
      </c>
      <c r="C63" s="51" t="s">
        <v>407</v>
      </c>
    </row>
    <row r="64" spans="1:3">
      <c r="A64">
        <v>24063</v>
      </c>
      <c r="B64" t="s">
        <v>406</v>
      </c>
      <c r="C64" s="51" t="s">
        <v>405</v>
      </c>
    </row>
    <row r="65" spans="1:3">
      <c r="A65">
        <v>24064</v>
      </c>
      <c r="B65" t="s">
        <v>404</v>
      </c>
      <c r="C65" s="51" t="s">
        <v>402</v>
      </c>
    </row>
    <row r="66" spans="1:3">
      <c r="A66">
        <v>24065</v>
      </c>
      <c r="B66" t="s">
        <v>404</v>
      </c>
      <c r="C66" t="s">
        <v>403</v>
      </c>
    </row>
    <row r="67" spans="1:3">
      <c r="A67">
        <v>24066</v>
      </c>
      <c r="B67" t="s">
        <v>401</v>
      </c>
      <c r="C67" s="51" t="s">
        <v>402</v>
      </c>
    </row>
    <row r="68" spans="1:3">
      <c r="A68">
        <v>24067</v>
      </c>
      <c r="B68" t="s">
        <v>401</v>
      </c>
      <c r="C68" s="51" t="s">
        <v>26</v>
      </c>
    </row>
    <row r="69" spans="1:3">
      <c r="A69">
        <v>24068</v>
      </c>
      <c r="B69" t="s">
        <v>400</v>
      </c>
      <c r="C69" s="51" t="s">
        <v>7</v>
      </c>
    </row>
    <row r="70" spans="1:3">
      <c r="A70">
        <v>24069</v>
      </c>
      <c r="B70" t="s">
        <v>400</v>
      </c>
      <c r="C70" s="51" t="s">
        <v>8</v>
      </c>
    </row>
    <row r="71" spans="1:3">
      <c r="A71">
        <v>24070</v>
      </c>
      <c r="B71" t="s">
        <v>15</v>
      </c>
      <c r="C71" s="51" t="s">
        <v>14</v>
      </c>
    </row>
    <row r="72" spans="1:3">
      <c r="A72">
        <v>24071</v>
      </c>
      <c r="B72" t="s">
        <v>15</v>
      </c>
      <c r="C72" s="51" t="s">
        <v>16</v>
      </c>
    </row>
    <row r="73" spans="1:3">
      <c r="A73">
        <v>24072</v>
      </c>
      <c r="B73" t="s">
        <v>15</v>
      </c>
      <c r="C73" s="51" t="s">
        <v>5</v>
      </c>
    </row>
    <row r="74" spans="1:3">
      <c r="A74">
        <v>24073</v>
      </c>
      <c r="B74" t="s">
        <v>15</v>
      </c>
      <c r="C74" s="51" t="s">
        <v>12</v>
      </c>
    </row>
    <row r="75" spans="1:3">
      <c r="A75">
        <v>24074</v>
      </c>
      <c r="B75" t="s">
        <v>15</v>
      </c>
      <c r="C75" s="51" t="s">
        <v>17</v>
      </c>
    </row>
    <row r="76" spans="1:3">
      <c r="A76">
        <v>24075</v>
      </c>
      <c r="B76" t="s">
        <v>399</v>
      </c>
      <c r="C76" s="51" t="s">
        <v>14</v>
      </c>
    </row>
    <row r="77" spans="1:3">
      <c r="A77">
        <v>24076</v>
      </c>
      <c r="B77" t="s">
        <v>399</v>
      </c>
      <c r="C77" s="51" t="s">
        <v>16</v>
      </c>
    </row>
    <row r="78" spans="1:3">
      <c r="A78">
        <v>24077</v>
      </c>
      <c r="B78" t="s">
        <v>399</v>
      </c>
      <c r="C78" s="51" t="s">
        <v>26</v>
      </c>
    </row>
    <row r="79" spans="1:3">
      <c r="A79">
        <v>24078</v>
      </c>
      <c r="B79" t="s">
        <v>399</v>
      </c>
      <c r="C79" s="51" t="s">
        <v>398</v>
      </c>
    </row>
    <row r="80" spans="1:3">
      <c r="A80">
        <v>24079</v>
      </c>
      <c r="B80" s="51" t="s">
        <v>397</v>
      </c>
      <c r="C80" s="51" t="s">
        <v>14</v>
      </c>
    </row>
    <row r="81" spans="1:3">
      <c r="A81">
        <v>24080</v>
      </c>
      <c r="B81" s="51" t="s">
        <v>397</v>
      </c>
      <c r="C81" s="51" t="s">
        <v>16</v>
      </c>
    </row>
    <row r="82" spans="1:3">
      <c r="A82">
        <v>24081</v>
      </c>
      <c r="B82" t="s">
        <v>396</v>
      </c>
      <c r="C82" s="51" t="s">
        <v>273</v>
      </c>
    </row>
    <row r="83" spans="1:3">
      <c r="A83">
        <v>24082</v>
      </c>
      <c r="B83" t="s">
        <v>396</v>
      </c>
      <c r="C83" s="51" t="s">
        <v>5</v>
      </c>
    </row>
    <row r="84" spans="1:3">
      <c r="A84">
        <v>24083</v>
      </c>
      <c r="B84" t="s">
        <v>396</v>
      </c>
      <c r="C84" s="51" t="s">
        <v>4</v>
      </c>
    </row>
    <row r="85" spans="1:3">
      <c r="A85">
        <v>24084</v>
      </c>
      <c r="B85" t="s">
        <v>395</v>
      </c>
      <c r="C85" s="51" t="s">
        <v>165</v>
      </c>
    </row>
    <row r="86" spans="1:3">
      <c r="A86">
        <v>24085</v>
      </c>
      <c r="B86" t="s">
        <v>394</v>
      </c>
      <c r="C86" t="s">
        <v>393</v>
      </c>
    </row>
    <row r="87" spans="1:3">
      <c r="A87">
        <v>24086</v>
      </c>
      <c r="B87" t="s">
        <v>392</v>
      </c>
      <c r="C87" s="51" t="s">
        <v>391</v>
      </c>
    </row>
    <row r="88" spans="1:3">
      <c r="A88">
        <v>24087</v>
      </c>
      <c r="B88" t="s">
        <v>390</v>
      </c>
      <c r="C88" s="51" t="s">
        <v>389</v>
      </c>
    </row>
    <row r="89" spans="1:3">
      <c r="A89">
        <v>24088</v>
      </c>
      <c r="B89" t="s">
        <v>388</v>
      </c>
      <c r="C89" s="51" t="s">
        <v>387</v>
      </c>
    </row>
    <row r="90" spans="1:3">
      <c r="A90">
        <v>24089</v>
      </c>
      <c r="B90" t="s">
        <v>386</v>
      </c>
      <c r="C90" s="51" t="s">
        <v>165</v>
      </c>
    </row>
    <row r="91" spans="1:3">
      <c r="A91">
        <v>24090</v>
      </c>
      <c r="B91" t="s">
        <v>385</v>
      </c>
      <c r="C91" s="51" t="s">
        <v>23</v>
      </c>
    </row>
    <row r="92" spans="1:3">
      <c r="A92">
        <v>24091</v>
      </c>
      <c r="B92" t="s">
        <v>385</v>
      </c>
      <c r="C92" s="51" t="s">
        <v>24</v>
      </c>
    </row>
    <row r="93" spans="1:3">
      <c r="A93">
        <v>24092</v>
      </c>
      <c r="B93" t="s">
        <v>385</v>
      </c>
      <c r="C93" s="51" t="s">
        <v>25</v>
      </c>
    </row>
    <row r="94" spans="1:3">
      <c r="A94">
        <v>24093</v>
      </c>
      <c r="B94" t="s">
        <v>384</v>
      </c>
      <c r="C94" s="51" t="s">
        <v>23</v>
      </c>
    </row>
    <row r="95" spans="1:3">
      <c r="A95">
        <v>24094</v>
      </c>
      <c r="B95" t="s">
        <v>384</v>
      </c>
      <c r="C95" s="51" t="s">
        <v>2</v>
      </c>
    </row>
    <row r="96" spans="1:3">
      <c r="A96">
        <v>24095</v>
      </c>
      <c r="B96" t="s">
        <v>383</v>
      </c>
      <c r="C96" t="s">
        <v>382</v>
      </c>
    </row>
    <row r="97" spans="1:3">
      <c r="A97">
        <v>24096</v>
      </c>
      <c r="B97" t="s">
        <v>381</v>
      </c>
      <c r="C97" t="s">
        <v>179</v>
      </c>
    </row>
    <row r="98" spans="1:3">
      <c r="A98">
        <v>24097</v>
      </c>
      <c r="B98" t="s">
        <v>379</v>
      </c>
      <c r="C98" s="51" t="s">
        <v>380</v>
      </c>
    </row>
    <row r="99" spans="1:3">
      <c r="A99">
        <v>24098</v>
      </c>
      <c r="B99" t="s">
        <v>379</v>
      </c>
      <c r="C99" s="51" t="s">
        <v>229</v>
      </c>
    </row>
    <row r="100" spans="1:3">
      <c r="A100">
        <v>24099</v>
      </c>
      <c r="B100" t="s">
        <v>379</v>
      </c>
      <c r="C100" s="51" t="s">
        <v>378</v>
      </c>
    </row>
    <row r="101" spans="1:3">
      <c r="A101">
        <v>24100</v>
      </c>
      <c r="B101" t="s">
        <v>377</v>
      </c>
      <c r="C101" s="51" t="s">
        <v>376</v>
      </c>
    </row>
    <row r="102" spans="1:3">
      <c r="A102">
        <v>24101</v>
      </c>
      <c r="B102" t="s">
        <v>375</v>
      </c>
      <c r="C102" t="s">
        <v>179</v>
      </c>
    </row>
    <row r="103" spans="1:3">
      <c r="A103">
        <v>24102</v>
      </c>
      <c r="B103" t="s">
        <v>374</v>
      </c>
      <c r="C103" t="s">
        <v>373</v>
      </c>
    </row>
    <row r="104" spans="1:3">
      <c r="A104">
        <v>24103</v>
      </c>
      <c r="B104" t="s">
        <v>372</v>
      </c>
      <c r="C104" t="s">
        <v>179</v>
      </c>
    </row>
    <row r="105" spans="1:3">
      <c r="A105">
        <v>24104</v>
      </c>
      <c r="B105" t="s">
        <v>371</v>
      </c>
      <c r="C105" t="s">
        <v>179</v>
      </c>
    </row>
    <row r="106" spans="1:3">
      <c r="A106">
        <v>24105</v>
      </c>
      <c r="B106" s="51" t="s">
        <v>370</v>
      </c>
      <c r="C106" t="s">
        <v>179</v>
      </c>
    </row>
    <row r="107" spans="1:3">
      <c r="A107">
        <v>24106</v>
      </c>
      <c r="B107" t="s">
        <v>369</v>
      </c>
      <c r="C107" s="51" t="s">
        <v>14</v>
      </c>
    </row>
    <row r="108" spans="1:3">
      <c r="A108">
        <v>24107</v>
      </c>
      <c r="B108" t="s">
        <v>369</v>
      </c>
      <c r="C108" s="54" t="s">
        <v>16</v>
      </c>
    </row>
    <row r="109" spans="1:3">
      <c r="A109">
        <v>24108</v>
      </c>
      <c r="B109" t="s">
        <v>368</v>
      </c>
      <c r="C109" t="s">
        <v>367</v>
      </c>
    </row>
    <row r="110" spans="1:3">
      <c r="A110">
        <v>24109</v>
      </c>
      <c r="B110" t="s">
        <v>366</v>
      </c>
      <c r="C110" t="s">
        <v>179</v>
      </c>
    </row>
    <row r="111" spans="1:3">
      <c r="A111">
        <v>24110</v>
      </c>
      <c r="B111" t="s">
        <v>365</v>
      </c>
      <c r="C111" t="s">
        <v>364</v>
      </c>
    </row>
    <row r="112" spans="1:3">
      <c r="A112">
        <v>24111</v>
      </c>
      <c r="B112" t="s">
        <v>363</v>
      </c>
      <c r="C112" s="51" t="s">
        <v>333</v>
      </c>
    </row>
    <row r="113" spans="1:3">
      <c r="A113">
        <v>24112</v>
      </c>
      <c r="B113" t="s">
        <v>363</v>
      </c>
      <c r="C113" s="51" t="s">
        <v>339</v>
      </c>
    </row>
    <row r="114" spans="1:3">
      <c r="A114">
        <v>24113</v>
      </c>
      <c r="B114" t="s">
        <v>361</v>
      </c>
      <c r="C114" s="51" t="s">
        <v>349</v>
      </c>
    </row>
    <row r="115" spans="1:3">
      <c r="A115">
        <v>24114</v>
      </c>
      <c r="B115" t="s">
        <v>361</v>
      </c>
      <c r="C115" s="51" t="s">
        <v>362</v>
      </c>
    </row>
    <row r="116" spans="1:3">
      <c r="A116">
        <v>24115</v>
      </c>
      <c r="B116" t="s">
        <v>361</v>
      </c>
      <c r="C116" s="51" t="s">
        <v>339</v>
      </c>
    </row>
    <row r="117" spans="1:3">
      <c r="A117">
        <v>24116</v>
      </c>
      <c r="B117" t="s">
        <v>360</v>
      </c>
      <c r="C117" s="51" t="s">
        <v>339</v>
      </c>
    </row>
    <row r="118" spans="1:3">
      <c r="A118">
        <v>24117</v>
      </c>
      <c r="B118" t="s">
        <v>359</v>
      </c>
      <c r="C118" s="51" t="s">
        <v>339</v>
      </c>
    </row>
    <row r="119" spans="1:3">
      <c r="A119">
        <v>24118</v>
      </c>
      <c r="B119" t="s">
        <v>358</v>
      </c>
      <c r="C119" s="51" t="s">
        <v>357</v>
      </c>
    </row>
    <row r="120" spans="1:3">
      <c r="A120">
        <v>24119</v>
      </c>
      <c r="B120" s="51" t="s">
        <v>356</v>
      </c>
      <c r="C120" s="51" t="s">
        <v>333</v>
      </c>
    </row>
    <row r="121" spans="1:3">
      <c r="A121">
        <v>24120</v>
      </c>
      <c r="B121" s="51" t="s">
        <v>356</v>
      </c>
      <c r="C121" s="51" t="s">
        <v>355</v>
      </c>
    </row>
    <row r="122" spans="1:3">
      <c r="A122">
        <v>24121</v>
      </c>
      <c r="B122" s="51" t="s">
        <v>354</v>
      </c>
      <c r="C122" s="51" t="s">
        <v>324</v>
      </c>
    </row>
    <row r="123" spans="1:3">
      <c r="A123">
        <v>24122</v>
      </c>
      <c r="B123" s="51" t="s">
        <v>353</v>
      </c>
      <c r="C123" s="51" t="s">
        <v>324</v>
      </c>
    </row>
    <row r="124" spans="1:3">
      <c r="A124">
        <v>24123</v>
      </c>
      <c r="B124" s="51" t="s">
        <v>352</v>
      </c>
      <c r="C124" s="51" t="s">
        <v>351</v>
      </c>
    </row>
    <row r="125" spans="1:3">
      <c r="A125">
        <v>24124</v>
      </c>
      <c r="B125" s="51" t="s">
        <v>350</v>
      </c>
      <c r="C125" t="s">
        <v>349</v>
      </c>
    </row>
    <row r="126" spans="1:3">
      <c r="A126">
        <v>24125</v>
      </c>
      <c r="B126" s="51" t="s">
        <v>348</v>
      </c>
      <c r="C126" s="51" t="s">
        <v>347</v>
      </c>
    </row>
    <row r="127" spans="1:3">
      <c r="A127">
        <v>24126</v>
      </c>
      <c r="B127" s="51" t="s">
        <v>346</v>
      </c>
      <c r="C127" s="51" t="s">
        <v>345</v>
      </c>
    </row>
    <row r="128" spans="1:3">
      <c r="A128">
        <v>24127</v>
      </c>
      <c r="B128" s="51" t="s">
        <v>344</v>
      </c>
      <c r="C128" s="51" t="s">
        <v>339</v>
      </c>
    </row>
    <row r="129" spans="1:3">
      <c r="A129">
        <v>24128</v>
      </c>
      <c r="B129" s="51" t="s">
        <v>343</v>
      </c>
      <c r="C129" s="51" t="s">
        <v>339</v>
      </c>
    </row>
    <row r="130" spans="1:3">
      <c r="A130">
        <v>24129</v>
      </c>
      <c r="B130" s="51" t="s">
        <v>342</v>
      </c>
      <c r="C130" s="51" t="s">
        <v>339</v>
      </c>
    </row>
    <row r="131" spans="1:3">
      <c r="A131">
        <v>24130</v>
      </c>
      <c r="B131" s="51" t="s">
        <v>341</v>
      </c>
      <c r="C131" t="s">
        <v>333</v>
      </c>
    </row>
    <row r="132" spans="1:3">
      <c r="A132">
        <v>24131</v>
      </c>
      <c r="B132" s="51" t="s">
        <v>341</v>
      </c>
      <c r="C132" s="51" t="s">
        <v>339</v>
      </c>
    </row>
    <row r="133" spans="1:3">
      <c r="A133">
        <v>24132</v>
      </c>
      <c r="B133" s="51" t="s">
        <v>340</v>
      </c>
      <c r="C133" s="51" t="s">
        <v>339</v>
      </c>
    </row>
    <row r="134" spans="1:3">
      <c r="A134">
        <v>24133</v>
      </c>
      <c r="B134" s="51" t="s">
        <v>338</v>
      </c>
      <c r="C134" s="51" t="s">
        <v>336</v>
      </c>
    </row>
    <row r="135" spans="1:3">
      <c r="A135">
        <v>24134</v>
      </c>
      <c r="B135" s="51" t="s">
        <v>337</v>
      </c>
      <c r="C135" s="51" t="s">
        <v>336</v>
      </c>
    </row>
    <row r="136" spans="1:3">
      <c r="A136">
        <v>24135</v>
      </c>
      <c r="B136" s="51" t="s">
        <v>335</v>
      </c>
      <c r="C136" s="51" t="s">
        <v>324</v>
      </c>
    </row>
    <row r="137" spans="1:3">
      <c r="A137">
        <v>24136</v>
      </c>
      <c r="B137" s="51" t="s">
        <v>334</v>
      </c>
      <c r="C137" s="51" t="s">
        <v>324</v>
      </c>
    </row>
    <row r="138" spans="1:3">
      <c r="A138">
        <v>24137</v>
      </c>
      <c r="B138" s="51" t="s">
        <v>332</v>
      </c>
      <c r="C138" s="51" t="s">
        <v>333</v>
      </c>
    </row>
    <row r="139" spans="1:3">
      <c r="A139">
        <v>24138</v>
      </c>
      <c r="B139" s="51" t="s">
        <v>332</v>
      </c>
      <c r="C139" s="51" t="s">
        <v>331</v>
      </c>
    </row>
    <row r="140" spans="1:3">
      <c r="A140">
        <v>24139</v>
      </c>
      <c r="B140" s="51" t="s">
        <v>330</v>
      </c>
      <c r="C140" s="51" t="s">
        <v>329</v>
      </c>
    </row>
    <row r="141" spans="1:3">
      <c r="A141">
        <v>24140</v>
      </c>
      <c r="B141" s="51" t="s">
        <v>328</v>
      </c>
      <c r="C141" s="51" t="s">
        <v>324</v>
      </c>
    </row>
    <row r="142" spans="1:3">
      <c r="A142">
        <v>24141</v>
      </c>
      <c r="B142" s="51" t="s">
        <v>327</v>
      </c>
      <c r="C142" s="51" t="s">
        <v>324</v>
      </c>
    </row>
    <row r="143" spans="1:3">
      <c r="A143">
        <v>24142</v>
      </c>
      <c r="B143" s="51" t="s">
        <v>326</v>
      </c>
      <c r="C143" s="51" t="s">
        <v>165</v>
      </c>
    </row>
    <row r="144" spans="1:3">
      <c r="A144">
        <v>24143</v>
      </c>
      <c r="B144" s="51" t="s">
        <v>325</v>
      </c>
      <c r="C144" s="51" t="s">
        <v>324</v>
      </c>
    </row>
    <row r="145" spans="1:3">
      <c r="A145">
        <v>24144</v>
      </c>
      <c r="B145" t="s">
        <v>323</v>
      </c>
      <c r="C145" s="51" t="s">
        <v>169</v>
      </c>
    </row>
    <row r="146" spans="1:3">
      <c r="A146">
        <v>24145</v>
      </c>
      <c r="B146" s="51" t="s">
        <v>322</v>
      </c>
      <c r="C146" s="51" t="s">
        <v>177</v>
      </c>
    </row>
    <row r="147" spans="1:3">
      <c r="A147">
        <v>24146</v>
      </c>
      <c r="B147" s="51" t="s">
        <v>321</v>
      </c>
      <c r="C147" s="51" t="s">
        <v>320</v>
      </c>
    </row>
    <row r="148" spans="1:3">
      <c r="A148">
        <v>24147</v>
      </c>
      <c r="B148" s="51" t="s">
        <v>319</v>
      </c>
      <c r="C148" s="51" t="s">
        <v>165</v>
      </c>
    </row>
    <row r="149" spans="1:3">
      <c r="A149">
        <v>24148</v>
      </c>
      <c r="B149" s="51" t="s">
        <v>317</v>
      </c>
      <c r="C149" s="51" t="s">
        <v>71</v>
      </c>
    </row>
    <row r="150" spans="1:3">
      <c r="A150">
        <v>24149</v>
      </c>
      <c r="B150" s="51" t="s">
        <v>317</v>
      </c>
      <c r="C150" s="51" t="s">
        <v>6</v>
      </c>
    </row>
    <row r="151" spans="1:3">
      <c r="A151">
        <v>24150</v>
      </c>
      <c r="B151" s="51" t="s">
        <v>317</v>
      </c>
      <c r="C151" s="51" t="s">
        <v>318</v>
      </c>
    </row>
    <row r="152" spans="1:3">
      <c r="A152">
        <v>24151</v>
      </c>
      <c r="B152" s="51" t="s">
        <v>317</v>
      </c>
      <c r="C152" s="51" t="s">
        <v>41</v>
      </c>
    </row>
    <row r="153" spans="1:3">
      <c r="A153">
        <v>24152</v>
      </c>
      <c r="B153" s="51" t="s">
        <v>316</v>
      </c>
      <c r="C153" s="51" t="s">
        <v>315</v>
      </c>
    </row>
    <row r="154" spans="1:3">
      <c r="A154">
        <v>24153</v>
      </c>
      <c r="B154" t="s">
        <v>314</v>
      </c>
      <c r="C154" s="51" t="s">
        <v>165</v>
      </c>
    </row>
    <row r="155" spans="1:3">
      <c r="A155">
        <v>24154</v>
      </c>
      <c r="B155" t="s">
        <v>313</v>
      </c>
      <c r="C155" s="51" t="s">
        <v>262</v>
      </c>
    </row>
    <row r="156" spans="1:3">
      <c r="A156">
        <v>24155</v>
      </c>
      <c r="B156" t="s">
        <v>313</v>
      </c>
      <c r="C156" s="51" t="s">
        <v>261</v>
      </c>
    </row>
    <row r="157" spans="1:3" ht="30">
      <c r="A157">
        <v>24156</v>
      </c>
      <c r="B157" t="s">
        <v>313</v>
      </c>
      <c r="C157" s="51" t="s">
        <v>260</v>
      </c>
    </row>
    <row r="158" spans="1:3">
      <c r="A158">
        <v>24157</v>
      </c>
      <c r="B158" t="s">
        <v>313</v>
      </c>
      <c r="C158" s="51" t="s">
        <v>259</v>
      </c>
    </row>
    <row r="159" spans="1:3">
      <c r="A159">
        <v>24158</v>
      </c>
      <c r="B159" t="s">
        <v>312</v>
      </c>
      <c r="C159" s="51" t="s">
        <v>37</v>
      </c>
    </row>
    <row r="160" spans="1:3">
      <c r="A160">
        <v>24159</v>
      </c>
      <c r="B160" t="s">
        <v>312</v>
      </c>
      <c r="C160" s="51" t="s">
        <v>6</v>
      </c>
    </row>
    <row r="161" spans="1:4">
      <c r="A161">
        <v>24160</v>
      </c>
      <c r="B161" t="s">
        <v>312</v>
      </c>
      <c r="C161" s="51" t="s">
        <v>40</v>
      </c>
    </row>
    <row r="162" spans="1:4">
      <c r="A162">
        <v>24161</v>
      </c>
      <c r="B162" t="s">
        <v>312</v>
      </c>
      <c r="C162" s="51" t="s">
        <v>41</v>
      </c>
    </row>
    <row r="163" spans="1:4">
      <c r="A163">
        <v>24162</v>
      </c>
      <c r="B163" t="s">
        <v>311</v>
      </c>
      <c r="C163" s="51" t="s">
        <v>38</v>
      </c>
    </row>
    <row r="164" spans="1:4">
      <c r="A164">
        <v>24163</v>
      </c>
      <c r="B164" t="s">
        <v>311</v>
      </c>
      <c r="C164" s="51" t="s">
        <v>35</v>
      </c>
    </row>
    <row r="165" spans="1:4">
      <c r="A165">
        <v>24164</v>
      </c>
      <c r="B165" t="s">
        <v>311</v>
      </c>
      <c r="C165" s="51" t="s">
        <v>72</v>
      </c>
    </row>
    <row r="166" spans="1:4">
      <c r="A166">
        <v>24165</v>
      </c>
      <c r="B166" t="s">
        <v>88</v>
      </c>
      <c r="C166" t="s">
        <v>89</v>
      </c>
    </row>
    <row r="167" spans="1:4">
      <c r="A167">
        <v>24166</v>
      </c>
      <c r="B167" t="s">
        <v>90</v>
      </c>
      <c r="C167" t="s">
        <v>91</v>
      </c>
    </row>
    <row r="168" spans="1:4">
      <c r="A168">
        <v>24167</v>
      </c>
      <c r="B168" t="s">
        <v>92</v>
      </c>
      <c r="C168" s="51" t="s">
        <v>165</v>
      </c>
      <c r="D168" s="51"/>
    </row>
    <row r="169" spans="1:4">
      <c r="A169">
        <v>24168</v>
      </c>
      <c r="B169" s="51" t="s">
        <v>310</v>
      </c>
      <c r="C169" s="51" t="s">
        <v>38</v>
      </c>
    </row>
    <row r="170" spans="1:4">
      <c r="A170">
        <v>24169</v>
      </c>
      <c r="B170" t="s">
        <v>309</v>
      </c>
      <c r="C170" s="51" t="s">
        <v>38</v>
      </c>
    </row>
    <row r="171" spans="1:4">
      <c r="A171">
        <v>24170</v>
      </c>
      <c r="B171" s="51" t="s">
        <v>308</v>
      </c>
      <c r="C171" s="51" t="s">
        <v>38</v>
      </c>
    </row>
    <row r="172" spans="1:4">
      <c r="A172">
        <v>24171</v>
      </c>
      <c r="B172" t="s">
        <v>307</v>
      </c>
      <c r="C172" s="51" t="s">
        <v>89</v>
      </c>
    </row>
    <row r="173" spans="1:4">
      <c r="A173">
        <v>24172</v>
      </c>
      <c r="B173" s="51" t="s">
        <v>306</v>
      </c>
      <c r="C173" s="51" t="s">
        <v>191</v>
      </c>
    </row>
    <row r="174" spans="1:4">
      <c r="A174">
        <v>24173</v>
      </c>
      <c r="B174" s="51" t="s">
        <v>306</v>
      </c>
      <c r="C174" s="51" t="s">
        <v>189</v>
      </c>
    </row>
    <row r="175" spans="1:4">
      <c r="A175">
        <v>24174</v>
      </c>
      <c r="B175" s="51" t="s">
        <v>305</v>
      </c>
      <c r="C175" s="51" t="s">
        <v>191</v>
      </c>
    </row>
    <row r="176" spans="1:4">
      <c r="A176">
        <v>24175</v>
      </c>
      <c r="B176" s="51" t="s">
        <v>305</v>
      </c>
      <c r="C176" s="51" t="s">
        <v>189</v>
      </c>
    </row>
    <row r="177" spans="1:3">
      <c r="A177">
        <v>24176</v>
      </c>
      <c r="B177" s="51" t="s">
        <v>304</v>
      </c>
      <c r="C177" s="51" t="s">
        <v>191</v>
      </c>
    </row>
    <row r="178" spans="1:3">
      <c r="A178">
        <v>24177</v>
      </c>
      <c r="B178" s="51" t="s">
        <v>304</v>
      </c>
      <c r="C178" s="51" t="s">
        <v>189</v>
      </c>
    </row>
    <row r="179" spans="1:3">
      <c r="A179">
        <v>24178</v>
      </c>
      <c r="B179" t="s">
        <v>303</v>
      </c>
      <c r="C179" s="51" t="s">
        <v>302</v>
      </c>
    </row>
    <row r="180" spans="1:3">
      <c r="A180">
        <v>24179</v>
      </c>
      <c r="B180" s="51" t="s">
        <v>301</v>
      </c>
      <c r="C180" s="51" t="s">
        <v>38</v>
      </c>
    </row>
    <row r="181" spans="1:3">
      <c r="A181">
        <v>24180</v>
      </c>
      <c r="B181" s="51" t="s">
        <v>300</v>
      </c>
      <c r="C181" s="51" t="s">
        <v>38</v>
      </c>
    </row>
    <row r="182" spans="1:3">
      <c r="A182">
        <v>24181</v>
      </c>
      <c r="B182" s="51" t="s">
        <v>299</v>
      </c>
      <c r="C182" s="51" t="s">
        <v>38</v>
      </c>
    </row>
    <row r="183" spans="1:3">
      <c r="A183">
        <v>24182</v>
      </c>
      <c r="B183" s="51" t="s">
        <v>298</v>
      </c>
      <c r="C183" s="51" t="s">
        <v>38</v>
      </c>
    </row>
    <row r="184" spans="1:3">
      <c r="A184">
        <v>24183</v>
      </c>
      <c r="B184" s="51" t="s">
        <v>298</v>
      </c>
      <c r="C184" s="51" t="s">
        <v>72</v>
      </c>
    </row>
    <row r="185" spans="1:3">
      <c r="A185">
        <v>24184</v>
      </c>
      <c r="B185" s="51" t="s">
        <v>297</v>
      </c>
      <c r="C185" s="51" t="s">
        <v>38</v>
      </c>
    </row>
    <row r="186" spans="1:3">
      <c r="A186">
        <v>24185</v>
      </c>
      <c r="B186" s="51" t="s">
        <v>297</v>
      </c>
      <c r="C186" s="51" t="s">
        <v>72</v>
      </c>
    </row>
    <row r="187" spans="1:3">
      <c r="A187">
        <v>24186</v>
      </c>
      <c r="B187" s="51" t="s">
        <v>296</v>
      </c>
      <c r="C187" s="51" t="s">
        <v>38</v>
      </c>
    </row>
    <row r="188" spans="1:3">
      <c r="A188">
        <v>24187</v>
      </c>
      <c r="B188" s="51" t="s">
        <v>296</v>
      </c>
      <c r="C188" s="54" t="s">
        <v>35</v>
      </c>
    </row>
    <row r="189" spans="1:3">
      <c r="A189">
        <v>24188</v>
      </c>
      <c r="B189" s="51" t="s">
        <v>296</v>
      </c>
      <c r="C189" s="51" t="s">
        <v>72</v>
      </c>
    </row>
    <row r="190" spans="1:3">
      <c r="A190">
        <v>24189</v>
      </c>
      <c r="B190" s="51" t="s">
        <v>296</v>
      </c>
      <c r="C190" s="51" t="s">
        <v>294</v>
      </c>
    </row>
    <row r="191" spans="1:3">
      <c r="A191">
        <v>24190</v>
      </c>
      <c r="B191" s="51" t="s">
        <v>295</v>
      </c>
      <c r="C191" s="51" t="s">
        <v>38</v>
      </c>
    </row>
    <row r="192" spans="1:3">
      <c r="A192">
        <v>24191</v>
      </c>
      <c r="B192" s="51" t="s">
        <v>295</v>
      </c>
      <c r="C192" s="51" t="s">
        <v>72</v>
      </c>
    </row>
    <row r="193" spans="1:3">
      <c r="A193">
        <v>24192</v>
      </c>
      <c r="B193" s="51" t="s">
        <v>295</v>
      </c>
      <c r="C193" s="51" t="s">
        <v>294</v>
      </c>
    </row>
    <row r="194" spans="1:3">
      <c r="A194">
        <v>24193</v>
      </c>
      <c r="B194" t="s">
        <v>293</v>
      </c>
      <c r="C194" s="51" t="s">
        <v>79</v>
      </c>
    </row>
    <row r="195" spans="1:3">
      <c r="A195">
        <v>24194</v>
      </c>
      <c r="B195" t="s">
        <v>293</v>
      </c>
      <c r="C195" s="51" t="s">
        <v>72</v>
      </c>
    </row>
    <row r="196" spans="1:3">
      <c r="A196">
        <v>24195</v>
      </c>
      <c r="B196" t="s">
        <v>292</v>
      </c>
      <c r="C196" s="51" t="s">
        <v>80</v>
      </c>
    </row>
    <row r="197" spans="1:3">
      <c r="A197">
        <v>24196</v>
      </c>
      <c r="B197" t="s">
        <v>292</v>
      </c>
      <c r="C197" s="51" t="s">
        <v>72</v>
      </c>
    </row>
    <row r="198" spans="1:3">
      <c r="A198">
        <v>24197</v>
      </c>
      <c r="B198" t="s">
        <v>291</v>
      </c>
      <c r="C198" s="51" t="s">
        <v>165</v>
      </c>
    </row>
    <row r="199" spans="1:3">
      <c r="A199">
        <v>24198</v>
      </c>
      <c r="B199" s="51" t="s">
        <v>290</v>
      </c>
      <c r="C199" s="51" t="s">
        <v>165</v>
      </c>
    </row>
    <row r="200" spans="1:3">
      <c r="A200">
        <v>24199</v>
      </c>
      <c r="B200" t="s">
        <v>289</v>
      </c>
      <c r="C200" s="51" t="s">
        <v>165</v>
      </c>
    </row>
    <row r="201" spans="1:3">
      <c r="A201">
        <v>24200</v>
      </c>
      <c r="B201" t="s">
        <v>288</v>
      </c>
      <c r="C201" s="51" t="s">
        <v>165</v>
      </c>
    </row>
    <row r="202" spans="1:3">
      <c r="A202">
        <v>24201</v>
      </c>
      <c r="B202" s="51" t="s">
        <v>287</v>
      </c>
      <c r="C202" s="51" t="s">
        <v>165</v>
      </c>
    </row>
    <row r="203" spans="1:3">
      <c r="A203">
        <v>24202</v>
      </c>
      <c r="B203" t="s">
        <v>286</v>
      </c>
      <c r="C203" t="s">
        <v>179</v>
      </c>
    </row>
    <row r="204" spans="1:3">
      <c r="A204">
        <v>24203</v>
      </c>
      <c r="B204" t="s">
        <v>285</v>
      </c>
      <c r="C204" t="s">
        <v>179</v>
      </c>
    </row>
    <row r="205" spans="1:3">
      <c r="A205">
        <v>24204</v>
      </c>
      <c r="B205" t="s">
        <v>284</v>
      </c>
      <c r="C205" t="s">
        <v>179</v>
      </c>
    </row>
    <row r="206" spans="1:3">
      <c r="A206">
        <v>24205</v>
      </c>
      <c r="B206" t="s">
        <v>283</v>
      </c>
      <c r="C206" t="s">
        <v>280</v>
      </c>
    </row>
    <row r="207" spans="1:3">
      <c r="A207">
        <v>24206</v>
      </c>
      <c r="B207" t="s">
        <v>282</v>
      </c>
      <c r="C207" s="51" t="s">
        <v>7</v>
      </c>
    </row>
    <row r="208" spans="1:3">
      <c r="A208">
        <v>24207</v>
      </c>
      <c r="B208" t="s">
        <v>282</v>
      </c>
      <c r="C208" s="51" t="s">
        <v>8</v>
      </c>
    </row>
    <row r="209" spans="1:3">
      <c r="A209">
        <v>24208</v>
      </c>
      <c r="B209" t="s">
        <v>281</v>
      </c>
      <c r="C209" t="s">
        <v>280</v>
      </c>
    </row>
    <row r="210" spans="1:3">
      <c r="A210">
        <v>24209</v>
      </c>
      <c r="B210" s="51" t="s">
        <v>279</v>
      </c>
      <c r="C210" s="51" t="s">
        <v>273</v>
      </c>
    </row>
    <row r="211" spans="1:3">
      <c r="A211">
        <v>24210</v>
      </c>
      <c r="B211" s="51" t="s">
        <v>279</v>
      </c>
      <c r="C211" s="51" t="s">
        <v>278</v>
      </c>
    </row>
    <row r="212" spans="1:3">
      <c r="A212">
        <v>24211</v>
      </c>
      <c r="B212" t="s">
        <v>69</v>
      </c>
      <c r="C212" s="51" t="s">
        <v>68</v>
      </c>
    </row>
    <row r="213" spans="1:3">
      <c r="A213">
        <v>24212</v>
      </c>
      <c r="B213" t="s">
        <v>69</v>
      </c>
      <c r="C213" s="51" t="s">
        <v>70</v>
      </c>
    </row>
    <row r="214" spans="1:3">
      <c r="A214">
        <v>24213</v>
      </c>
      <c r="B214" t="s">
        <v>45</v>
      </c>
      <c r="C214" t="s">
        <v>46</v>
      </c>
    </row>
    <row r="215" spans="1:3">
      <c r="A215">
        <v>24214</v>
      </c>
      <c r="B215" t="s">
        <v>47</v>
      </c>
      <c r="C215" s="51" t="s">
        <v>46</v>
      </c>
    </row>
    <row r="216" spans="1:3">
      <c r="A216">
        <v>24215</v>
      </c>
      <c r="B216" t="s">
        <v>47</v>
      </c>
      <c r="C216" s="51" t="s">
        <v>48</v>
      </c>
    </row>
    <row r="217" spans="1:3" ht="30">
      <c r="A217">
        <v>24216</v>
      </c>
      <c r="B217" t="s">
        <v>277</v>
      </c>
      <c r="C217" s="51" t="s">
        <v>276</v>
      </c>
    </row>
    <row r="218" spans="1:3">
      <c r="A218">
        <v>24217</v>
      </c>
      <c r="B218" t="s">
        <v>275</v>
      </c>
      <c r="C218" s="51" t="s">
        <v>49</v>
      </c>
    </row>
    <row r="219" spans="1:3">
      <c r="A219">
        <v>24218</v>
      </c>
      <c r="B219" t="s">
        <v>275</v>
      </c>
      <c r="C219" s="51" t="s">
        <v>50</v>
      </c>
    </row>
    <row r="220" spans="1:3">
      <c r="A220">
        <v>24219</v>
      </c>
      <c r="B220" t="s">
        <v>275</v>
      </c>
      <c r="C220" s="51" t="s">
        <v>51</v>
      </c>
    </row>
    <row r="221" spans="1:3">
      <c r="A221">
        <v>24220</v>
      </c>
      <c r="B221" t="s">
        <v>275</v>
      </c>
      <c r="C221" s="51" t="s">
        <v>52</v>
      </c>
    </row>
    <row r="222" spans="1:3">
      <c r="A222">
        <v>24221</v>
      </c>
      <c r="B222" t="s">
        <v>81</v>
      </c>
      <c r="C222" s="51" t="s">
        <v>82</v>
      </c>
    </row>
    <row r="223" spans="1:3">
      <c r="A223">
        <v>24222</v>
      </c>
      <c r="B223" t="s">
        <v>81</v>
      </c>
      <c r="C223" s="51" t="s">
        <v>83</v>
      </c>
    </row>
    <row r="224" spans="1:3">
      <c r="A224">
        <v>24223</v>
      </c>
      <c r="B224" t="s">
        <v>274</v>
      </c>
      <c r="C224" t="s">
        <v>273</v>
      </c>
    </row>
    <row r="225" spans="1:3">
      <c r="A225">
        <v>24224</v>
      </c>
      <c r="B225" t="s">
        <v>272</v>
      </c>
      <c r="C225" t="s">
        <v>179</v>
      </c>
    </row>
    <row r="226" spans="1:3">
      <c r="A226">
        <v>24225</v>
      </c>
      <c r="B226" t="s">
        <v>271</v>
      </c>
      <c r="C226" s="51" t="s">
        <v>84</v>
      </c>
    </row>
    <row r="227" spans="1:3">
      <c r="A227">
        <v>24226</v>
      </c>
      <c r="B227" t="s">
        <v>271</v>
      </c>
      <c r="C227" s="51" t="s">
        <v>85</v>
      </c>
    </row>
    <row r="228" spans="1:3">
      <c r="A228">
        <v>24227</v>
      </c>
      <c r="B228" t="s">
        <v>270</v>
      </c>
      <c r="C228" s="51" t="s">
        <v>84</v>
      </c>
    </row>
    <row r="229" spans="1:3">
      <c r="A229">
        <v>24228</v>
      </c>
      <c r="B229" t="s">
        <v>270</v>
      </c>
      <c r="C229" s="51" t="s">
        <v>85</v>
      </c>
    </row>
    <row r="230" spans="1:3" ht="30">
      <c r="A230">
        <v>24229</v>
      </c>
      <c r="B230" t="s">
        <v>269</v>
      </c>
      <c r="C230" s="51" t="s">
        <v>267</v>
      </c>
    </row>
    <row r="231" spans="1:3" ht="30">
      <c r="A231">
        <v>24230</v>
      </c>
      <c r="B231" t="s">
        <v>268</v>
      </c>
      <c r="C231" s="51" t="s">
        <v>267</v>
      </c>
    </row>
    <row r="232" spans="1:3">
      <c r="A232">
        <v>24231</v>
      </c>
      <c r="B232" t="s">
        <v>266</v>
      </c>
      <c r="C232" t="s">
        <v>265</v>
      </c>
    </row>
    <row r="233" spans="1:3" ht="30">
      <c r="A233">
        <v>24232</v>
      </c>
      <c r="B233" t="s">
        <v>264</v>
      </c>
      <c r="C233" s="51" t="s">
        <v>263</v>
      </c>
    </row>
    <row r="234" spans="1:3">
      <c r="A234">
        <v>24233</v>
      </c>
      <c r="B234" t="s">
        <v>28</v>
      </c>
      <c r="C234" s="51" t="s">
        <v>262</v>
      </c>
    </row>
    <row r="235" spans="1:3">
      <c r="A235">
        <v>24234</v>
      </c>
      <c r="B235" t="s">
        <v>28</v>
      </c>
      <c r="C235" s="51" t="s">
        <v>261</v>
      </c>
    </row>
    <row r="236" spans="1:3" ht="30">
      <c r="A236">
        <v>24235</v>
      </c>
      <c r="B236" t="s">
        <v>28</v>
      </c>
      <c r="C236" s="51" t="s">
        <v>260</v>
      </c>
    </row>
    <row r="237" spans="1:3">
      <c r="A237">
        <v>24236</v>
      </c>
      <c r="B237" t="s">
        <v>28</v>
      </c>
      <c r="C237" s="51" t="s">
        <v>259</v>
      </c>
    </row>
    <row r="238" spans="1:3" ht="120">
      <c r="A238" s="52">
        <v>24237</v>
      </c>
      <c r="B238" s="52" t="s">
        <v>257</v>
      </c>
      <c r="C238" s="53" t="s">
        <v>258</v>
      </c>
    </row>
    <row r="239" spans="1:3">
      <c r="A239" s="52">
        <v>24238</v>
      </c>
      <c r="B239" s="52" t="s">
        <v>257</v>
      </c>
      <c r="C239" s="52" t="s">
        <v>256</v>
      </c>
    </row>
    <row r="240" spans="1:3">
      <c r="A240">
        <v>24239</v>
      </c>
      <c r="B240" t="s">
        <v>255</v>
      </c>
      <c r="C240" s="51" t="s">
        <v>253</v>
      </c>
    </row>
    <row r="241" spans="1:3">
      <c r="A241">
        <v>24240</v>
      </c>
      <c r="B241" t="s">
        <v>254</v>
      </c>
      <c r="C241" s="51" t="s">
        <v>253</v>
      </c>
    </row>
    <row r="242" spans="1:3">
      <c r="A242">
        <v>24241</v>
      </c>
      <c r="B242" t="s">
        <v>252</v>
      </c>
      <c r="C242" s="51" t="s">
        <v>250</v>
      </c>
    </row>
    <row r="243" spans="1:3">
      <c r="A243">
        <v>24242</v>
      </c>
      <c r="B243" t="s">
        <v>251</v>
      </c>
      <c r="C243" s="51" t="s">
        <v>250</v>
      </c>
    </row>
    <row r="244" spans="1:3">
      <c r="A244">
        <v>24243</v>
      </c>
      <c r="B244" t="s">
        <v>249</v>
      </c>
      <c r="C244" s="51" t="s">
        <v>208</v>
      </c>
    </row>
    <row r="245" spans="1:3">
      <c r="A245">
        <v>24244</v>
      </c>
      <c r="B245" t="s">
        <v>248</v>
      </c>
      <c r="C245" t="s">
        <v>38</v>
      </c>
    </row>
    <row r="246" spans="1:3">
      <c r="A246">
        <v>24245</v>
      </c>
      <c r="B246" t="s">
        <v>248</v>
      </c>
      <c r="C246" t="s">
        <v>39</v>
      </c>
    </row>
    <row r="247" spans="1:3" ht="45">
      <c r="A247">
        <v>24246</v>
      </c>
      <c r="B247" s="51" t="s">
        <v>247</v>
      </c>
      <c r="C247" s="51" t="s">
        <v>57</v>
      </c>
    </row>
    <row r="248" spans="1:3" ht="45">
      <c r="A248">
        <v>24247</v>
      </c>
      <c r="B248" s="51" t="s">
        <v>247</v>
      </c>
      <c r="C248" s="51" t="s">
        <v>8</v>
      </c>
    </row>
    <row r="249" spans="1:3" ht="45">
      <c r="A249">
        <v>24248</v>
      </c>
      <c r="B249" s="51" t="s">
        <v>247</v>
      </c>
      <c r="C249" s="51" t="s">
        <v>35</v>
      </c>
    </row>
    <row r="250" spans="1:3" ht="45">
      <c r="A250">
        <v>24249</v>
      </c>
      <c r="B250" s="51" t="s">
        <v>247</v>
      </c>
      <c r="C250" s="51" t="s">
        <v>61</v>
      </c>
    </row>
    <row r="251" spans="1:3" ht="45">
      <c r="A251">
        <v>24250</v>
      </c>
      <c r="B251" s="51" t="s">
        <v>247</v>
      </c>
      <c r="C251" s="51" t="s">
        <v>246</v>
      </c>
    </row>
    <row r="252" spans="1:3">
      <c r="A252">
        <v>24251</v>
      </c>
      <c r="B252" t="s">
        <v>75</v>
      </c>
      <c r="C252" s="51" t="s">
        <v>245</v>
      </c>
    </row>
    <row r="253" spans="1:3">
      <c r="A253">
        <v>24252</v>
      </c>
      <c r="B253" t="s">
        <v>75</v>
      </c>
      <c r="C253" s="51" t="s">
        <v>244</v>
      </c>
    </row>
    <row r="254" spans="1:3">
      <c r="A254">
        <v>24253</v>
      </c>
      <c r="B254" t="s">
        <v>75</v>
      </c>
      <c r="C254" s="51" t="s">
        <v>243</v>
      </c>
    </row>
    <row r="255" spans="1:3">
      <c r="A255">
        <v>24254</v>
      </c>
      <c r="B255" t="s">
        <v>75</v>
      </c>
      <c r="C255" s="51" t="s">
        <v>242</v>
      </c>
    </row>
    <row r="256" spans="1:3">
      <c r="A256">
        <v>24255</v>
      </c>
      <c r="B256" t="s">
        <v>75</v>
      </c>
      <c r="C256" s="51" t="s">
        <v>241</v>
      </c>
    </row>
    <row r="257" spans="1:3">
      <c r="A257">
        <v>24256</v>
      </c>
      <c r="B257" t="s">
        <v>75</v>
      </c>
      <c r="C257" s="51" t="s">
        <v>73</v>
      </c>
    </row>
    <row r="258" spans="1:3">
      <c r="A258">
        <v>24257</v>
      </c>
      <c r="B258" t="s">
        <v>75</v>
      </c>
      <c r="C258" s="51" t="s">
        <v>74</v>
      </c>
    </row>
    <row r="259" spans="1:3">
      <c r="A259">
        <v>24258</v>
      </c>
      <c r="B259" t="s">
        <v>75</v>
      </c>
      <c r="C259" s="51" t="s">
        <v>240</v>
      </c>
    </row>
    <row r="260" spans="1:3">
      <c r="A260">
        <v>24259</v>
      </c>
      <c r="B260" t="s">
        <v>75</v>
      </c>
      <c r="C260" s="51" t="s">
        <v>55</v>
      </c>
    </row>
    <row r="261" spans="1:3">
      <c r="A261">
        <v>24260</v>
      </c>
      <c r="B261" t="s">
        <v>75</v>
      </c>
      <c r="C261" s="51" t="s">
        <v>239</v>
      </c>
    </row>
    <row r="262" spans="1:3" ht="30">
      <c r="A262">
        <v>24261</v>
      </c>
      <c r="B262" t="s">
        <v>75</v>
      </c>
      <c r="C262" s="51" t="s">
        <v>238</v>
      </c>
    </row>
    <row r="263" spans="1:3" ht="30">
      <c r="A263">
        <v>24262</v>
      </c>
      <c r="B263" t="s">
        <v>75</v>
      </c>
      <c r="C263" s="51" t="s">
        <v>78</v>
      </c>
    </row>
    <row r="264" spans="1:3">
      <c r="A264">
        <v>24263</v>
      </c>
      <c r="B264" t="s">
        <v>237</v>
      </c>
      <c r="C264" t="s">
        <v>236</v>
      </c>
    </row>
    <row r="265" spans="1:3">
      <c r="A265">
        <v>24264</v>
      </c>
      <c r="B265" t="s">
        <v>235</v>
      </c>
      <c r="C265" t="s">
        <v>233</v>
      </c>
    </row>
    <row r="266" spans="1:3" ht="45">
      <c r="A266">
        <v>24265</v>
      </c>
      <c r="B266" t="s">
        <v>235</v>
      </c>
      <c r="C266" s="51" t="s">
        <v>234</v>
      </c>
    </row>
    <row r="267" spans="1:3">
      <c r="A267">
        <v>24266</v>
      </c>
      <c r="B267" t="s">
        <v>232</v>
      </c>
      <c r="C267" s="51" t="s">
        <v>233</v>
      </c>
    </row>
    <row r="268" spans="1:3">
      <c r="A268">
        <v>24267</v>
      </c>
      <c r="B268" t="s">
        <v>232</v>
      </c>
      <c r="C268" s="51" t="s">
        <v>36</v>
      </c>
    </row>
    <row r="269" spans="1:3">
      <c r="A269">
        <v>24268</v>
      </c>
      <c r="B269" t="s">
        <v>232</v>
      </c>
      <c r="C269" s="51" t="s">
        <v>165</v>
      </c>
    </row>
    <row r="270" spans="1:3">
      <c r="A270">
        <v>24269</v>
      </c>
      <c r="B270" t="s">
        <v>54</v>
      </c>
      <c r="C270" s="51" t="s">
        <v>8</v>
      </c>
    </row>
    <row r="271" spans="1:3">
      <c r="A271">
        <v>24270</v>
      </c>
      <c r="B271" t="s">
        <v>54</v>
      </c>
      <c r="C271" s="51" t="s">
        <v>53</v>
      </c>
    </row>
    <row r="272" spans="1:3">
      <c r="A272">
        <v>24271</v>
      </c>
      <c r="B272" t="s">
        <v>54</v>
      </c>
      <c r="C272" s="51" t="s">
        <v>55</v>
      </c>
    </row>
    <row r="273" spans="1:3">
      <c r="A273">
        <v>24272</v>
      </c>
      <c r="B273" t="s">
        <v>56</v>
      </c>
      <c r="C273" t="s">
        <v>231</v>
      </c>
    </row>
    <row r="274" spans="1:3">
      <c r="A274">
        <v>24273</v>
      </c>
      <c r="B274" t="s">
        <v>230</v>
      </c>
      <c r="C274" t="s">
        <v>229</v>
      </c>
    </row>
    <row r="275" spans="1:3">
      <c r="A275">
        <v>24274</v>
      </c>
      <c r="B275" t="s">
        <v>228</v>
      </c>
      <c r="C275" t="s">
        <v>227</v>
      </c>
    </row>
    <row r="276" spans="1:3">
      <c r="A276">
        <v>24275</v>
      </c>
      <c r="B276" t="s">
        <v>226</v>
      </c>
      <c r="C276" t="s">
        <v>55</v>
      </c>
    </row>
    <row r="277" spans="1:3">
      <c r="A277">
        <v>24276</v>
      </c>
      <c r="B277" t="s">
        <v>225</v>
      </c>
      <c r="C277" t="s">
        <v>224</v>
      </c>
    </row>
    <row r="278" spans="1:3">
      <c r="A278">
        <v>24277</v>
      </c>
      <c r="B278" t="s">
        <v>60</v>
      </c>
      <c r="C278" s="51" t="s">
        <v>58</v>
      </c>
    </row>
    <row r="279" spans="1:3">
      <c r="A279">
        <v>24278</v>
      </c>
      <c r="B279" t="s">
        <v>60</v>
      </c>
      <c r="C279" s="51" t="s">
        <v>59</v>
      </c>
    </row>
    <row r="280" spans="1:3">
      <c r="A280">
        <v>24279</v>
      </c>
      <c r="B280" t="s">
        <v>60</v>
      </c>
      <c r="C280" s="51" t="s">
        <v>223</v>
      </c>
    </row>
    <row r="281" spans="1:3">
      <c r="A281">
        <v>24280</v>
      </c>
      <c r="B281" t="s">
        <v>60</v>
      </c>
      <c r="C281" s="51" t="s">
        <v>62</v>
      </c>
    </row>
    <row r="282" spans="1:3">
      <c r="A282">
        <v>24281</v>
      </c>
      <c r="B282" t="s">
        <v>63</v>
      </c>
      <c r="C282" s="51" t="s">
        <v>59</v>
      </c>
    </row>
    <row r="283" spans="1:3">
      <c r="A283">
        <v>24282</v>
      </c>
      <c r="B283" t="s">
        <v>63</v>
      </c>
      <c r="C283" s="51" t="s">
        <v>223</v>
      </c>
    </row>
    <row r="284" spans="1:3">
      <c r="A284">
        <v>24283</v>
      </c>
      <c r="B284" t="s">
        <v>63</v>
      </c>
      <c r="C284" s="51" t="s">
        <v>62</v>
      </c>
    </row>
    <row r="285" spans="1:3">
      <c r="A285">
        <v>24284</v>
      </c>
      <c r="B285" t="s">
        <v>64</v>
      </c>
      <c r="C285" s="51" t="s">
        <v>59</v>
      </c>
    </row>
    <row r="286" spans="1:3">
      <c r="A286">
        <v>24285</v>
      </c>
      <c r="B286" t="s">
        <v>64</v>
      </c>
      <c r="C286" s="51" t="s">
        <v>223</v>
      </c>
    </row>
    <row r="287" spans="1:3">
      <c r="A287">
        <v>24286</v>
      </c>
      <c r="B287" t="s">
        <v>222</v>
      </c>
      <c r="C287" s="51" t="s">
        <v>44</v>
      </c>
    </row>
    <row r="288" spans="1:3">
      <c r="A288">
        <v>24287</v>
      </c>
      <c r="B288" t="s">
        <v>222</v>
      </c>
      <c r="C288" s="51" t="s">
        <v>42</v>
      </c>
    </row>
    <row r="289" spans="1:3">
      <c r="A289">
        <v>24288</v>
      </c>
      <c r="B289" t="s">
        <v>43</v>
      </c>
      <c r="C289" s="51" t="s">
        <v>44</v>
      </c>
    </row>
    <row r="290" spans="1:3">
      <c r="A290">
        <v>24289</v>
      </c>
      <c r="B290" t="s">
        <v>43</v>
      </c>
      <c r="C290" s="51" t="s">
        <v>42</v>
      </c>
    </row>
    <row r="291" spans="1:3">
      <c r="A291">
        <v>24290</v>
      </c>
      <c r="B291" t="s">
        <v>66</v>
      </c>
      <c r="C291" s="51" t="s">
        <v>221</v>
      </c>
    </row>
    <row r="292" spans="1:3">
      <c r="A292">
        <v>24291</v>
      </c>
      <c r="B292" t="s">
        <v>66</v>
      </c>
      <c r="C292" s="51" t="s">
        <v>220</v>
      </c>
    </row>
    <row r="293" spans="1:3">
      <c r="A293">
        <v>24292</v>
      </c>
      <c r="B293" t="s">
        <v>66</v>
      </c>
      <c r="C293" s="51" t="s">
        <v>65</v>
      </c>
    </row>
    <row r="294" spans="1:3">
      <c r="A294">
        <v>24293</v>
      </c>
      <c r="B294" t="s">
        <v>66</v>
      </c>
      <c r="C294" s="51" t="s">
        <v>67</v>
      </c>
    </row>
    <row r="295" spans="1:3">
      <c r="A295">
        <v>24294</v>
      </c>
      <c r="B295" t="s">
        <v>219</v>
      </c>
      <c r="C295" s="51" t="s">
        <v>218</v>
      </c>
    </row>
    <row r="296" spans="1:3">
      <c r="A296">
        <v>24295</v>
      </c>
      <c r="B296" t="s">
        <v>217</v>
      </c>
      <c r="C296" s="51" t="s">
        <v>173</v>
      </c>
    </row>
    <row r="297" spans="1:3">
      <c r="A297">
        <v>24296</v>
      </c>
      <c r="B297" t="s">
        <v>216</v>
      </c>
      <c r="C297" s="51" t="s">
        <v>215</v>
      </c>
    </row>
    <row r="298" spans="1:3">
      <c r="A298">
        <v>24297</v>
      </c>
      <c r="B298" t="s">
        <v>214</v>
      </c>
      <c r="C298" t="s">
        <v>179</v>
      </c>
    </row>
    <row r="299" spans="1:3">
      <c r="A299">
        <v>24298</v>
      </c>
      <c r="B299" t="s">
        <v>213</v>
      </c>
      <c r="C299" t="s">
        <v>167</v>
      </c>
    </row>
    <row r="300" spans="1:3">
      <c r="A300">
        <v>24299</v>
      </c>
      <c r="B300" t="s">
        <v>212</v>
      </c>
      <c r="C300" t="s">
        <v>76</v>
      </c>
    </row>
    <row r="301" spans="1:3">
      <c r="A301">
        <v>24300</v>
      </c>
      <c r="B301" t="s">
        <v>211</v>
      </c>
      <c r="C301" t="s">
        <v>77</v>
      </c>
    </row>
    <row r="302" spans="1:3">
      <c r="A302">
        <v>24301</v>
      </c>
      <c r="B302" t="s">
        <v>210</v>
      </c>
      <c r="C302" t="s">
        <v>165</v>
      </c>
    </row>
    <row r="303" spans="1:3" ht="30">
      <c r="A303">
        <v>24302</v>
      </c>
      <c r="B303" s="51" t="s">
        <v>209</v>
      </c>
      <c r="C303" t="s">
        <v>208</v>
      </c>
    </row>
    <row r="304" spans="1:3">
      <c r="A304">
        <v>24303</v>
      </c>
      <c r="B304" t="s">
        <v>207</v>
      </c>
      <c r="C304" s="51" t="s">
        <v>86</v>
      </c>
    </row>
    <row r="305" spans="1:3">
      <c r="A305">
        <v>24304</v>
      </c>
      <c r="B305" t="s">
        <v>207</v>
      </c>
      <c r="C305" s="51" t="s">
        <v>206</v>
      </c>
    </row>
    <row r="306" spans="1:3">
      <c r="A306">
        <v>24305</v>
      </c>
      <c r="B306" t="s">
        <v>87</v>
      </c>
      <c r="C306" t="s">
        <v>165</v>
      </c>
    </row>
    <row r="307" spans="1:3">
      <c r="A307">
        <v>24306</v>
      </c>
      <c r="B307" t="s">
        <v>205</v>
      </c>
      <c r="C307" t="s">
        <v>167</v>
      </c>
    </row>
    <row r="308" spans="1:3">
      <c r="A308">
        <v>24307</v>
      </c>
      <c r="B308" t="s">
        <v>204</v>
      </c>
      <c r="C308" t="s">
        <v>203</v>
      </c>
    </row>
    <row r="309" spans="1:3">
      <c r="A309">
        <v>24308</v>
      </c>
      <c r="B309" t="s">
        <v>202</v>
      </c>
      <c r="C309" t="s">
        <v>165</v>
      </c>
    </row>
    <row r="310" spans="1:3">
      <c r="A310">
        <v>24309</v>
      </c>
      <c r="B310" t="s">
        <v>201</v>
      </c>
      <c r="C310" t="s">
        <v>165</v>
      </c>
    </row>
    <row r="311" spans="1:3" ht="30">
      <c r="A311">
        <v>24310</v>
      </c>
      <c r="B311" s="51" t="s">
        <v>200</v>
      </c>
      <c r="C311" s="51" t="s">
        <v>57</v>
      </c>
    </row>
    <row r="312" spans="1:3" ht="30">
      <c r="A312">
        <v>24311</v>
      </c>
      <c r="B312" s="51" t="s">
        <v>200</v>
      </c>
      <c r="C312" s="51" t="s">
        <v>8</v>
      </c>
    </row>
    <row r="313" spans="1:3" ht="30">
      <c r="A313">
        <v>24312</v>
      </c>
      <c r="B313" s="51" t="s">
        <v>200</v>
      </c>
      <c r="C313" s="51" t="s">
        <v>35</v>
      </c>
    </row>
    <row r="314" spans="1:3" ht="30">
      <c r="A314">
        <v>24313</v>
      </c>
      <c r="B314" s="51" t="s">
        <v>200</v>
      </c>
      <c r="C314" s="51" t="s">
        <v>199</v>
      </c>
    </row>
    <row r="315" spans="1:3">
      <c r="A315">
        <v>24314</v>
      </c>
      <c r="B315" t="s">
        <v>198</v>
      </c>
      <c r="C315" s="51" t="s">
        <v>165</v>
      </c>
    </row>
    <row r="316" spans="1:3">
      <c r="A316">
        <v>24315</v>
      </c>
      <c r="B316" t="s">
        <v>197</v>
      </c>
      <c r="C316" s="51" t="s">
        <v>196</v>
      </c>
    </row>
    <row r="317" spans="1:3">
      <c r="A317">
        <v>24316</v>
      </c>
      <c r="B317" t="s">
        <v>195</v>
      </c>
      <c r="C317" s="51" t="s">
        <v>165</v>
      </c>
    </row>
    <row r="318" spans="1:3">
      <c r="A318">
        <v>24317</v>
      </c>
      <c r="B318" t="s">
        <v>194</v>
      </c>
      <c r="C318" s="51" t="s">
        <v>165</v>
      </c>
    </row>
    <row r="319" spans="1:3">
      <c r="A319">
        <v>24318</v>
      </c>
      <c r="B319" t="s">
        <v>193</v>
      </c>
      <c r="C319" s="51" t="s">
        <v>38</v>
      </c>
    </row>
    <row r="320" spans="1:3">
      <c r="A320">
        <v>24319</v>
      </c>
      <c r="B320" t="s">
        <v>193</v>
      </c>
      <c r="C320" s="51" t="s">
        <v>34</v>
      </c>
    </row>
    <row r="321" spans="1:3">
      <c r="A321">
        <v>24320</v>
      </c>
      <c r="B321" t="s">
        <v>192</v>
      </c>
      <c r="C321" t="s">
        <v>91</v>
      </c>
    </row>
    <row r="322" spans="1:3">
      <c r="A322">
        <v>24321</v>
      </c>
      <c r="B322" t="s">
        <v>190</v>
      </c>
      <c r="C322" s="51" t="s">
        <v>191</v>
      </c>
    </row>
    <row r="323" spans="1:3">
      <c r="A323">
        <v>24322</v>
      </c>
      <c r="B323" t="s">
        <v>190</v>
      </c>
      <c r="C323" s="51" t="s">
        <v>189</v>
      </c>
    </row>
    <row r="324" spans="1:3">
      <c r="A324">
        <v>24323</v>
      </c>
      <c r="B324" t="s">
        <v>188</v>
      </c>
      <c r="C324" t="s">
        <v>179</v>
      </c>
    </row>
    <row r="325" spans="1:3">
      <c r="A325">
        <v>24324</v>
      </c>
      <c r="B325" t="s">
        <v>187</v>
      </c>
      <c r="C325" t="s">
        <v>179</v>
      </c>
    </row>
    <row r="326" spans="1:3">
      <c r="A326">
        <v>24325</v>
      </c>
      <c r="B326" t="s">
        <v>186</v>
      </c>
      <c r="C326" s="51" t="s">
        <v>89</v>
      </c>
    </row>
    <row r="327" spans="1:3">
      <c r="A327">
        <v>24326</v>
      </c>
      <c r="B327" t="s">
        <v>186</v>
      </c>
      <c r="C327" s="51" t="s">
        <v>34</v>
      </c>
    </row>
    <row r="328" spans="1:3">
      <c r="A328">
        <v>24327</v>
      </c>
      <c r="B328" t="s">
        <v>186</v>
      </c>
      <c r="C328" s="51" t="s">
        <v>179</v>
      </c>
    </row>
    <row r="329" spans="1:3">
      <c r="A329">
        <v>24328</v>
      </c>
      <c r="B329" t="s">
        <v>185</v>
      </c>
      <c r="C329" t="s">
        <v>91</v>
      </c>
    </row>
    <row r="330" spans="1:3" ht="45">
      <c r="A330">
        <v>24329</v>
      </c>
      <c r="B330" s="51" t="s">
        <v>184</v>
      </c>
      <c r="C330" s="51" t="s">
        <v>165</v>
      </c>
    </row>
    <row r="331" spans="1:3" ht="30">
      <c r="A331">
        <v>24330</v>
      </c>
      <c r="B331" s="51" t="s">
        <v>183</v>
      </c>
      <c r="C331" s="51" t="s">
        <v>165</v>
      </c>
    </row>
    <row r="332" spans="1:3">
      <c r="A332">
        <v>24331</v>
      </c>
      <c r="B332" t="s">
        <v>182</v>
      </c>
      <c r="C332" s="51" t="s">
        <v>165</v>
      </c>
    </row>
    <row r="333" spans="1:3">
      <c r="A333">
        <v>24332</v>
      </c>
      <c r="B333" t="s">
        <v>181</v>
      </c>
      <c r="C333" t="s">
        <v>167</v>
      </c>
    </row>
    <row r="334" spans="1:3">
      <c r="A334">
        <v>24333</v>
      </c>
      <c r="B334" s="51" t="s">
        <v>180</v>
      </c>
      <c r="C334" t="s">
        <v>179</v>
      </c>
    </row>
    <row r="335" spans="1:3" ht="30">
      <c r="A335">
        <v>24334</v>
      </c>
      <c r="B335" s="51" t="s">
        <v>178</v>
      </c>
      <c r="C335" s="51" t="s">
        <v>177</v>
      </c>
    </row>
    <row r="336" spans="1:3">
      <c r="A336">
        <v>24335</v>
      </c>
      <c r="B336" s="51" t="s">
        <v>176</v>
      </c>
      <c r="C336" s="51" t="s">
        <v>175</v>
      </c>
    </row>
    <row r="337" spans="1:3">
      <c r="A337">
        <v>24336</v>
      </c>
      <c r="B337" t="s">
        <v>174</v>
      </c>
      <c r="C337" s="51" t="s">
        <v>173</v>
      </c>
    </row>
    <row r="338" spans="1:3">
      <c r="A338">
        <v>24337</v>
      </c>
      <c r="B338" s="51" t="s">
        <v>172</v>
      </c>
      <c r="C338" t="s">
        <v>167</v>
      </c>
    </row>
    <row r="339" spans="1:3">
      <c r="A339">
        <v>24338</v>
      </c>
      <c r="B339" s="51" t="s">
        <v>171</v>
      </c>
      <c r="C339" t="s">
        <v>169</v>
      </c>
    </row>
    <row r="340" spans="1:3">
      <c r="A340">
        <v>24339</v>
      </c>
      <c r="B340" s="51" t="s">
        <v>170</v>
      </c>
      <c r="C340" s="51" t="s">
        <v>169</v>
      </c>
    </row>
    <row r="341" spans="1:3">
      <c r="A341">
        <v>24340</v>
      </c>
      <c r="B341" s="51" t="s">
        <v>168</v>
      </c>
      <c r="C341" t="s">
        <v>167</v>
      </c>
    </row>
    <row r="342" spans="1:3">
      <c r="A342">
        <v>24341</v>
      </c>
      <c r="B342" s="51" t="s">
        <v>166</v>
      </c>
      <c r="C342" t="s">
        <v>165</v>
      </c>
    </row>
  </sheetData>
  <sheetProtection algorithmName="SHA-512" hashValue="pUsO2j/cB6a1LHI9FMcxLWVVzuNo1Ci8WHhqaq1KHh53vJgIDy2bCxl4+yJFY15Z+JLD5cbRspw2vo6mVzKCHw==" saltValue="Dr2M/8JkmCCaLrAomyRitg=="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f 0 1 4 4 2 1 9 - 4 e 6 a - 4 2 c 5 - 9 c 3 0 - 8 5 b 1 c 7 0 a 1 7 0 d "   x m l n s = " h t t p : / / s c h e m a s . m i c r o s o f t . c o m / D a t a M a s h u p " > A A A A A P 8 D A A B Q S w M E F A A C A A g A p F v b W n 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C k W 9 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v b W o u Y G N f 3 A A A A M g I A A B M A H A B G b 3 J t d W x h c y 9 T Z W N 0 a W 9 u M S 5 t I K I Y A C i g F A A A A A A A A A A A A A A A A A A A A A A A A A A A A C t O T S 7 J z M 9 T C I b Q h t a 8 X L x c x R m J R a k p C s + X 7 H u + r P / p u v l P u 2 c q 2 C r k p J b w c i k A w e O m v Y + b 9 z x u 2 g k U d C 4 u 0 3 P J T y 7 N T c 0 r 0 X D L z E n V c 8 7 P K w F y i j W U n K 1 i Q o t T i 4 p j S v I r 8 1 M S 9 R y D / b 1 C v U N j X F K L s 0 v y C 2 K Q z d c r q S h R 0 t Q x 1 F F S 0 n G t K C l K D E v M K U 0 t 1 v N M z 8 s v S t X U g d j 8 d E n n s 9 l b H j d O f d z U 8 7 h x / t N 5 3 U A n h C Q m A a 0 N K U r M K 0 7 L L 8 p 1 z s 8 p z c 0 L q S x I L d a A u 1 S n u l o J I m G o p K N Q A p R U K E m t K K m t 1 e T l y s z D Z T h y Y C g r o Q S H h p G m 0 s g M E w B Q S w E C L Q A U A A I A C A C k W 9 t a d 6 p N l K Y A A A D 3 A A A A E g A A A A A A A A A A A A A A A A A A A A A A Q 2 9 u Z m l n L 1 B h Y 2 t h Z 2 U u e G 1 s U E s B A i 0 A F A A C A A g A p F v b W g / K 6 a u k A A A A 6 Q A A A B M A A A A A A A A A A A A A A A A A 8 g A A A F t D b 2 5 0 Z W 5 0 X 1 R 5 c G V z X S 5 4 b W x Q S w E C L Q A U A A I A C A C k W 9 t a i 5 g Y 1 / c A A A A y A g A A E w A A A A A A A A A A A A A A A A D j A Q A A R m 9 y b X V s Y X M v U 2 V j d G l v b j E u b V B L B Q Y A A A A A A w A D A M I A A A A n 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t D w A A A A A A A I s 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c l Q T Q l Q k U l R T c l Q T Y l O E Y l R T U l Q U U l O U Y l R T U l O E I l O T 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T E 4 M y I g L z 4 8 R W 5 0 c n k g V H l w Z T 0 i R m l s b E V y c m 9 y Q 2 9 k Z S I g V m F s d W U 9 I n N V b m t u b 3 d u I i A v P j x F b n R y e S B U e X B l P S J G a W x s R X J y b 3 J D b 3 V u d C I g V m F s d W U 9 I m w w I i A v P j x F b n R y e S B U e X B l P S J G a W x s T G F z d F V w Z G F 0 Z W Q i I F Z h b H V l P S J k M j A y N S 0 w N i 0 x O V Q w N j o w O T o y N S 4 z N T k 3 N D E 4 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e k v u e m j + W u n + W L m S / l p I n m m 7 T j g Z X j g o z j g Z / l n o s u e 0 N v b H V t b j E s M H 0 m c X V v d D t d L C Z x d W 9 0 O 0 N v b H V t b k N v d W 5 0 J n F 1 b 3 Q 7 O j E s J n F 1 b 3 Q 7 S 2 V 5 Q 2 9 s d W 1 u T m F t Z X M m c X V v d D s 6 W 1 0 s J n F 1 b 3 Q 7 Q 2 9 s d W 1 u S W R l b n R p d G l l c y Z x d W 9 0 O z p b J n F 1 b 3 Q 7 U 2 V j d G l v b j E v 5 6 S + 5 6 a P 5 a 6 f 5 Y u Z L + W k i e a b t O O B l e O C j O O B n + W e i y 5 7 Q 2 9 s d W 1 u M S w w f S Z x d W 9 0 O 1 0 s J n F 1 b 3 Q 7 U m V s Y X R p b 2 5 z a G l w S W 5 m b y Z x d W 9 0 O z p b X X 0 i I C 8 + P C 9 T d G F i b G V F b n R y a W V z P j w v S X R l b T 4 8 S X R l b T 4 8 S X R l b U x v Y 2 F 0 a W 9 u P j x J d G V t V H l w Z T 5 G b 3 J t d W x h P C 9 J d G V t V H l w Z T 4 8 S X R l b V B h d G g + U 2 V j d G l v b j E v J U U 3 J U E 0 J U J F J U U 3 J U E 2 J T h G J U U 1 J U F F J T l G J U U 1 J T h C J T k 5 L y V F M y U 4 M i V C R C V F M y U 4 M y V C Q y V F M y U 4 M i V C O T w v S X R l b V B h d G g + P C 9 J d G V t T G 9 j Y X R p b 2 4 + P F N 0 Y W J s Z U V u d H J p Z X M g L z 4 8 L 0 l 0 Z W 0 + P E l 0 Z W 0 + P E l 0 Z W 1 M b 2 N h d G l v b j 4 8 S X R l b V R 5 c G U + R m 9 y b X V s Y T w v S X R l b V R 5 c G U + P E l 0 Z W 1 Q Y X R o P l N l Y 3 R p b 2 4 x L y V F N y V B N C V C R S V F N y V B N i U 4 R i V F N S V B R S U 5 R i V F N S U 4 Q i U 5 O S 8 l R T U l Q T Q l O D k l R T Y l O U I l Q j Q l R T M l O D E l O T U l R T M l O D I l O E M l R T M l O D E l O U Y l R T U l O U U l O E I 8 L 0 l 0 Z W 1 Q Y X R o P j w v S X R l b U x v Y 2 F 0 a W 9 u P j x T d G F i b G V F b n R y a W V z I C 8 + P C 9 J d G V t P j x J d G V t P j x J d G V t T G 9 j Y X R p b 2 4 + P E l 0 Z W 1 U e X B l P k Z v c m 1 1 b G E 8 L 0 l 0 Z W 1 U e X B l P j x J d G V t U G F 0 a D 5 T Z W N 0 a W 9 u M S 8 l R T c l Q T Q l Q k U l R T c l Q T Y l O E Y l R T U l Q U U l O U Y l R T U l O E I l O T k 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m V s Y X R p b 2 5 z a G l w S W 5 m b 0 N v b n R h a W 5 l c i I g V m F s d W U 9 I n N 7 J n F 1 b 3 Q 7 Y 2 9 s d W 1 u Q 2 9 1 b n Q m c X V v d D s 6 M S w m c X V v d D t r Z X l D b 2 x 1 b W 5 O Y W 1 l c y Z x d W 9 0 O z p b X S w m c X V v d D t x d W V y e V J l b G F 0 a W 9 u c 2 h p c H M m c X V v d D s 6 W 1 0 s J n F 1 b 3 Q 7 Y 2 9 s d W 1 u S W R l b n R p d G l l c y Z x d W 9 0 O z p b J n F 1 b 3 Q 7 U 2 V j d G l v b j E v 5 6 S + 5 6 a P 5 a 6 f 5 Y u Z I C g y K S / l p I n m m 7 T j g Z X j g o z j g Z / l n o s u e 0 N v b H V t b j E s M H 0 m c X V v d D t d L C Z x d W 9 0 O 0 N v b H V t b k N v d W 5 0 J n F 1 b 3 Q 7 O j E s J n F 1 b 3 Q 7 S 2 V 5 Q 2 9 s d W 1 u T m F t Z X M m c X V v d D s 6 W 1 0 s J n F 1 b 3 Q 7 Q 2 9 s d W 1 u S W R l b n R p d G l l c y Z x d W 9 0 O z p b J n F 1 b 3 Q 7 U 2 V j d G l v b j E v 5 6 S + 5 6 a P 5 a 6 f 5 Y u Z I C g y K S / l p I n m m 7 T j g Z X j g o z j g Z / l n o s u e 0 N v b H V t b j E s M H 0 m c X V v d D t d L C Z x d W 9 0 O 1 J l b G F 0 a W 9 u c 2 h p c E l u Z m 8 m c X V v d D s 6 W 1 1 9 I i A v P j x F b n R y e S B U e X B l P S J G a W x s U 3 R h d H V z I i B W Y W x 1 Z T 0 i c 0 N v b X B s Z X R l I i A v P j x F b n R y e S B U e X B l P S J G a W x s Q 2 9 s d W 1 u T m F t Z X M i I F Z h b H V l P S J z W y Z x d W 9 0 O 0 N v b H V t b j E m c X V v d D t d I i A v P j x F b n R y e S B U e X B l P S J G a W x s Q 2 9 s d W 1 u V H l w Z X M i I F Z h b H V l P S J z Q m c 9 P S I g L z 4 8 R W 5 0 c n k g V H l w Z T 0 i R m l s b E x h c 3 R V c G R h d G V k I i B W Y W x 1 Z T 0 i Z D I w M j U t M D Y t M T l U M D Y 6 M T A 6 M T Y u O T Q z N D k x O F o i I C 8 + P E V u d H J 5 I F R 5 c G U 9 I k Z p b G x F c n J v c k N v d W 5 0 I i B W Y W x 1 Z T 0 i b D A i I C 8 + P E V u d H J 5 I F R 5 c G U 9 I k Z p b G x F c n J v c k N v Z G U i I F Z h b H V l P S J z V W 5 r b m 9 3 b i I g L z 4 8 R W 5 0 c n k g V H l w Z T 0 i R m l s b E N v d W 5 0 I i B W Y W x 1 Z T 0 i b D E x O D M i I C 8 + P E V u d H J 5 I F R 5 c G U 9 I k F k Z G V k V G 9 E Y X R h T W 9 k Z W w i I F Z h b H V l P S J s M C I g L z 4 8 R W 5 0 c n k g V H l w Z T 0 i U X V l c n l J R C I g V m F s d W U 9 I n N h Y T d k Y z c 4 Y y 0 4 Y z k 3 L T Q w Y W Q t Y T k 5 M i 0 y Z T k w Y 2 Y y M D l j O G Q i I C 8 + P C 9 T d G F i b G V F b n R y a W V z P j w v S X R l b T 4 8 S X R l b T 4 8 S X R l b U x v Y 2 F 0 a W 9 u P j x J d G V t V H l w Z T 5 G b 3 J t d W x h P C 9 J d G V t V H l w Z T 4 8 S X R l b V B h d G g + U 2 V j d G l v b j E v J U U 3 J U E 0 J U J F J U U 3 J U E 2 J T h G J U U 1 J U F F J T l G J U U 1 J T h C J T k 5 J T I w K D I p L y V F M y U 4 M i V C R C V F M y U 4 M y V C Q y V F M y U 4 M i V C O T w v S X R l b V B h d G g + P C 9 J d G V t T G 9 j Y X R p b 2 4 + P F N 0 Y W J s Z U V u d H J p Z X M g L z 4 8 L 0 l 0 Z W 0 + P E l 0 Z W 0 + P E l 0 Z W 1 M b 2 N h d G l v b j 4 8 S X R l b V R 5 c G U + R m 9 y b X V s Y T w v S X R l b V R 5 c G U + P E l 0 Z W 1 Q Y X R o P l N l Y 3 R p b 2 4 x L y V F N y V B N C V C R S V F N y V B N i U 4 R i V F N S V B R S U 5 R i V F N S U 4 Q i U 5 O S U y M C g y K S 8 l R T U l Q T Q l O D k l R T Y l O U I l Q j Q l R T M l O D E l O T U l R T M l O D I l O E M l R T M l O D E l O U Y l R T U l O U U l O E I 8 L 0 l 0 Z W 1 Q Y X R o P j w v S X R l b U x v Y 2 F 0 a W 9 u P j x T d G F i b G V F b n R y a W V z I C 8 + P C 9 J d G V t P j w v S X R l b X M + P C 9 M b 2 N h b F B h Y 2 t h Z 2 V N Z X R h Z G F 0 Y U Z p b G U + F g A A A F B L B Q Y A A A A A A A A A A A A A A A A A A A A A A A D a A A A A A Q A A A N C M n d 8 B F d E R j H o A w E / C l + s B A A A A m s Y l Q Z h S z U q K u j w h 3 m 9 V k A A A A A A C A A A A A A A D Z g A A w A A A A B A A A A B 3 l i T h Q b R Q d 4 o g T p T b O Q o 1 A A A A A A S A A A C g A A A A E A A A A M l a 5 Q f S w a a 3 G A a X v u M I q K J Q A A A A 8 n z J V 2 m g u k J E x U J y p r f H 8 9 o m d s M p j i 1 y b t D x s 3 r q K 5 8 c 0 A r X a L K G n l F K U Y w 0 N z n f 9 w V T k w 8 B G g 5 g 2 W R e x s w e x P X p C r c 0 + s j r X h F N p Z v z 7 u U U A A A A N g m H D z t y W e z V C e W C q H G o w 7 N V B 2 k = < / 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BDD187CB8A843B8BE96AE2A5CAC6A" ma:contentTypeVersion="17" ma:contentTypeDescription="新しいドキュメントを作成します。" ma:contentTypeScope="" ma:versionID="1fb24cda8bb4de602860d17dd014ec6e">
  <xsd:schema xmlns:xsd="http://www.w3.org/2001/XMLSchema" xmlns:xs="http://www.w3.org/2001/XMLSchema" xmlns:p="http://schemas.microsoft.com/office/2006/metadata/properties" xmlns:ns2="ff244b65-0eab-4cc6-a5d9-e0844ea55ee8" xmlns:ns3="eca1bd11-d801-42f7-9cf2-e267b89572c1" targetNamespace="http://schemas.microsoft.com/office/2006/metadata/properties" ma:root="true" ma:fieldsID="0bf9fb9ed4f5a66c3db46cdd669a4ce7" ns2:_="" ns3:_="">
    <xsd:import namespace="ff244b65-0eab-4cc6-a5d9-e0844ea55ee8"/>
    <xsd:import namespace="eca1bd11-d801-42f7-9cf2-e267b89572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44b65-0eab-4cc6-a5d9-e0844ea55e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6aa762e6-3796-4ce0-877e-deefb04d88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a1bd11-d801-42f7-9cf2-e267b89572c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6e177a-fba1-44e1-a06e-970d9910121b}" ma:internalName="TaxCatchAll" ma:showField="CatchAllData" ma:web="eca1bd11-d801-42f7-9cf2-e267b89572c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ca1bd11-d801-42f7-9cf2-e267b89572c1" xsi:nil="true"/>
    <lcf76f155ced4ddcb4097134ff3c332f xmlns="ff244b65-0eab-4cc6-a5d9-e0844ea55e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E8AA45-BC64-4BFC-8519-02D0FEEBF9AD}">
  <ds:schemaRefs>
    <ds:schemaRef ds:uri="http://schemas.microsoft.com/DataMashup"/>
  </ds:schemaRefs>
</ds:datastoreItem>
</file>

<file path=customXml/itemProps2.xml><?xml version="1.0" encoding="utf-8"?>
<ds:datastoreItem xmlns:ds="http://schemas.openxmlformats.org/officeDocument/2006/customXml" ds:itemID="{19AFC78E-BC32-4A5E-87CD-9DE9596FDA2B}"/>
</file>

<file path=customXml/itemProps3.xml><?xml version="1.0" encoding="utf-8"?>
<ds:datastoreItem xmlns:ds="http://schemas.openxmlformats.org/officeDocument/2006/customXml" ds:itemID="{214A52E1-8D07-40B4-A188-75913F8E9822}"/>
</file>

<file path=customXml/itemProps4.xml><?xml version="1.0" encoding="utf-8"?>
<ds:datastoreItem xmlns:ds="http://schemas.openxmlformats.org/officeDocument/2006/customXml" ds:itemID="{8CDDF361-B6C6-42EB-A5D6-CA82258B0B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実務経験入力シート</vt:lpstr>
      <vt:lpstr>実務経験（見込）申告書（様式3）</vt:lpstr>
      <vt:lpstr>実務経験（見込）証明書①（様式4）</vt:lpstr>
      <vt:lpstr>実務証明書②</vt:lpstr>
      <vt:lpstr>実務証明書③</vt:lpstr>
      <vt:lpstr>実務証明書④</vt:lpstr>
      <vt:lpstr>実務証明書⑤</vt:lpstr>
      <vt:lpstr>実務証明書 ＜病院・診療所職員用＞ （様式5）</vt:lpstr>
      <vt:lpstr>社福実務一覧マスタ</vt:lpstr>
    </vt:vector>
  </TitlesOfParts>
  <Company>麻生専門学校グループ 職員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弥生</dc:creator>
  <cp:lastModifiedBy>豊田 弥生</cp:lastModifiedBy>
  <cp:lastPrinted>2025-06-30T04:28:07Z</cp:lastPrinted>
  <dcterms:created xsi:type="dcterms:W3CDTF">2025-06-19T02:38:15Z</dcterms:created>
  <dcterms:modified xsi:type="dcterms:W3CDTF">2025-06-30T05:42:59Z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0x0101004BABDD187CB8A843B8BE96AE2A5CAC6A</vt:lpwstr>
  </property>
</Properties>
</file>